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j03\Desktop\Příprava výzvy\dokumenty k výzvě\"/>
    </mc:Choice>
  </mc:AlternateContent>
  <xr:revisionPtr revIDLastSave="0" documentId="8_{212A2FD0-4E50-4B99-B2AF-E01EF841FFFD}" xr6:coauthVersionLast="47" xr6:coauthVersionMax="47" xr10:uidLastSave="{00000000-0000-0000-0000-000000000000}"/>
  <bookViews>
    <workbookView xWindow="-110" yWindow="-110" windowWidth="19420" windowHeight="10300" tabRatio="882" xr2:uid="{00000000-000D-0000-FFFF-FFFF00000000}"/>
  </bookViews>
  <sheets>
    <sheet name="postup" sheetId="16" r:id="rId1"/>
    <sheet name="2021-ÚČ" sheetId="59" r:id="rId2"/>
    <sheet name="2020-ÚČ" sheetId="56" r:id="rId3"/>
    <sheet name="2019-ÚČ" sheetId="54" r:id="rId4"/>
    <sheet name="2018-ÚČ" sheetId="52" r:id="rId5"/>
    <sheet name="2017-ÚČ" sheetId="51" r:id="rId6"/>
    <sheet name="2016-ÚČ" sheetId="43" r:id="rId7"/>
    <sheet name="2021-DE" sheetId="60" r:id="rId8"/>
    <sheet name="2020-DE" sheetId="57" r:id="rId9"/>
    <sheet name="2019-DE" sheetId="55" r:id="rId10"/>
    <sheet name="2018-DE" sheetId="53" r:id="rId11"/>
    <sheet name="2017-DE" sheetId="50" r:id="rId12"/>
    <sheet name="2016-DE" sheetId="44" r:id="rId13"/>
    <sheet name="PomocnyMCA" sheetId="4" state="veryHidden" r:id="rId14"/>
    <sheet name="bodování" sheetId="3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50" l="1"/>
  <c r="H15" i="50"/>
  <c r="J15" i="51"/>
  <c r="I15" i="51"/>
  <c r="H15" i="60" l="1"/>
  <c r="I15" i="60" s="1"/>
  <c r="J15" i="59"/>
  <c r="I15" i="59"/>
  <c r="I14" i="60"/>
  <c r="H14" i="60"/>
  <c r="I13" i="60"/>
  <c r="H13" i="60"/>
  <c r="H12" i="60"/>
  <c r="I12" i="60" s="1"/>
  <c r="I11" i="60"/>
  <c r="H11" i="60"/>
  <c r="I10" i="60"/>
  <c r="H10" i="60"/>
  <c r="H9" i="60"/>
  <c r="I9" i="60" s="1"/>
  <c r="H8" i="60"/>
  <c r="I8" i="60" s="1"/>
  <c r="H7" i="60"/>
  <c r="I7" i="60" s="1"/>
  <c r="H6" i="60"/>
  <c r="I6" i="60" s="1"/>
  <c r="J14" i="59"/>
  <c r="I14" i="59"/>
  <c r="J13" i="59"/>
  <c r="I13" i="59"/>
  <c r="J12" i="59"/>
  <c r="I12" i="59"/>
  <c r="J11" i="59"/>
  <c r="I11" i="59"/>
  <c r="J10" i="59"/>
  <c r="I10" i="59"/>
  <c r="J9" i="59"/>
  <c r="I9" i="59"/>
  <c r="J8" i="59"/>
  <c r="I8" i="59"/>
  <c r="J7" i="59"/>
  <c r="I7" i="59"/>
  <c r="J6" i="59"/>
  <c r="I6" i="59"/>
  <c r="I16" i="60" l="1"/>
  <c r="J16" i="59"/>
  <c r="J15" i="56"/>
  <c r="I15" i="57" l="1"/>
  <c r="H15" i="57"/>
  <c r="I15" i="56"/>
  <c r="I14" i="57"/>
  <c r="H14" i="57"/>
  <c r="I13" i="57"/>
  <c r="H13" i="57"/>
  <c r="I12" i="57"/>
  <c r="H12" i="57"/>
  <c r="I11" i="57"/>
  <c r="H11" i="57"/>
  <c r="I10" i="57"/>
  <c r="H10" i="57"/>
  <c r="H9" i="57"/>
  <c r="I9" i="57" s="1"/>
  <c r="H8" i="57"/>
  <c r="I8" i="57" s="1"/>
  <c r="I7" i="57"/>
  <c r="H7" i="57"/>
  <c r="H6" i="57"/>
  <c r="I6" i="57" s="1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I16" i="57" l="1"/>
  <c r="J16" i="56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H9" i="3" l="1"/>
  <c r="I9" i="3" s="1"/>
  <c r="H26" i="3"/>
  <c r="I26" i="3" s="1"/>
  <c r="H16" i="3"/>
  <c r="I16" i="3" s="1"/>
  <c r="I16" i="55"/>
  <c r="H23" i="3" s="1"/>
  <c r="I23" i="3" s="1"/>
  <c r="J16" i="54"/>
  <c r="I15" i="52"/>
  <c r="I15" i="53"/>
  <c r="H13" i="3" l="1"/>
  <c r="I13" i="3" s="1"/>
  <c r="H27" i="3"/>
  <c r="H6" i="3"/>
  <c r="I6" i="3" s="1"/>
  <c r="H10" i="3"/>
  <c r="H17" i="3"/>
  <c r="H20" i="3"/>
  <c r="I20" i="3" s="1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28" i="3" l="1"/>
  <c r="H18" i="3"/>
  <c r="H14" i="3"/>
  <c r="H21" i="3"/>
  <c r="H24" i="3"/>
  <c r="J16" i="52"/>
  <c r="I14" i="50"/>
  <c r="H7" i="3" l="1"/>
  <c r="H11" i="3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H19" i="3" l="1"/>
  <c r="H29" i="3"/>
  <c r="H22" i="3"/>
  <c r="H15" i="3"/>
  <c r="H25" i="3"/>
  <c r="H8" i="3"/>
  <c r="I8" i="3" s="1"/>
  <c r="H12" i="3"/>
  <c r="I25" i="3" l="1"/>
  <c r="I29" i="3"/>
  <c r="I22" i="3"/>
  <c r="I10" i="3"/>
  <c r="I12" i="3"/>
  <c r="I21" i="3"/>
  <c r="I24" i="3"/>
  <c r="I17" i="3"/>
  <c r="I14" i="3"/>
  <c r="I27" i="3"/>
  <c r="I7" i="3"/>
  <c r="I15" i="3"/>
  <c r="I19" i="3"/>
  <c r="I28" i="3"/>
  <c r="I18" i="3"/>
  <c r="I11" i="3"/>
</calcChain>
</file>

<file path=xl/sharedStrings.xml><?xml version="1.0" encoding="utf-8"?>
<sst xmlns="http://schemas.openxmlformats.org/spreadsheetml/2006/main" count="1134" uniqueCount="288">
  <si>
    <t>Výsledek hospodaření běžného účetního období</t>
  </si>
  <si>
    <t xml:space="preserve">Pasiva celkem </t>
  </si>
  <si>
    <t>Cizí zdroje</t>
  </si>
  <si>
    <t>Rezervy</t>
  </si>
  <si>
    <t xml:space="preserve">Oběžná aktiva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</si>
  <si>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</si>
  <si>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</si>
  <si>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</si>
  <si>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</si>
  <si>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</si>
  <si>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001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</si>
  <si>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</si>
  <si>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</si>
  <si>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</si>
  <si>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</si>
  <si>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</si>
  <si>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</si>
  <si>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</si>
  <si>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</si>
  <si>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</si>
  <si>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</si>
  <si>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</si>
  <si>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</si>
  <si>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</si>
  <si>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04</t>
  </si>
  <si>
    <t>02</t>
  </si>
  <si>
    <t>Výkonová spotřeba</t>
  </si>
  <si>
    <t>08</t>
  </si>
  <si>
    <t>18</t>
  </si>
  <si>
    <t>25</t>
  </si>
  <si>
    <t>30</t>
  </si>
  <si>
    <t>43</t>
  </si>
  <si>
    <t>ukazatel</t>
  </si>
  <si>
    <t>výsledek ukazatele</t>
  </si>
  <si>
    <t>Dlouhodobá rentabilita</t>
  </si>
  <si>
    <t>Aktiva celkem</t>
  </si>
  <si>
    <t>č.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</si>
  <si>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</si>
  <si>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</si>
  <si>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</si>
  <si>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</si>
  <si>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</si>
  <si>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</si>
  <si>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</si>
  <si>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</si>
  <si>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</si>
  <si>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</si>
  <si>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</si>
  <si>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</si>
  <si>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</si>
  <si>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</si>
  <si>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</si>
  <si>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</si>
  <si>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</si>
  <si>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</si>
  <si>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</si>
  <si>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</si>
  <si>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</si>
  <si>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</si>
  <si>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</si>
  <si>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</si>
  <si>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</si>
  <si>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</si>
  <si>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</si>
  <si>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</si>
  <si>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</si>
  <si>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</si>
  <si>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</si>
  <si>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</si>
  <si>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</si>
  <si>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</si>
  <si>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</si>
  <si>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</si>
  <si>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</si>
  <si>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</si>
  <si>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</si>
  <si>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</si>
  <si>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</si>
  <si>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</si>
  <si>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</si>
  <si>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</si>
  <si>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</si>
  <si>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</si>
  <si>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</si>
  <si>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</si>
  <si>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</si>
  <si>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</si>
  <si>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</si>
  <si>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</si>
  <si>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</si>
  <si>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</si>
  <si>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</si>
  <si>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</si>
  <si>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</si>
  <si>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</si>
  <si>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</si>
  <si>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</si>
  <si>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</si>
  <si>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105</t>
  </si>
  <si>
    <t>121</t>
  </si>
  <si>
    <t>Hmotný majetek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</si>
  <si>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</si>
  <si>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</si>
  <si>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</si>
  <si>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</si>
  <si>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</si>
  <si>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</si>
  <si>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</si>
  <si>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</si>
  <si>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 xml:space="preserve">Dluhy včetně přijatých úvěrů a zápůjček </t>
  </si>
  <si>
    <t>Fondy ze zisku</t>
  </si>
  <si>
    <t>B.</t>
  </si>
  <si>
    <t xml:space="preserve">C. </t>
  </si>
  <si>
    <t>C. I.</t>
  </si>
  <si>
    <t xml:space="preserve">C. IV. </t>
  </si>
  <si>
    <t xml:space="preserve">A. III. </t>
  </si>
  <si>
    <t xml:space="preserve">A.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</si>
  <si>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</si>
  <si>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</si>
  <si>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</si>
  <si>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</si>
  <si>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</si>
  <si>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</si>
  <si>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</si>
  <si>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</si>
  <si>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</si>
  <si>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</si>
  <si>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</si>
  <si>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</si>
  <si>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</si>
  <si>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</si>
  <si>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</si>
  <si>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</si>
  <si>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</si>
  <si>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</si>
  <si>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</si>
  <si>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</si>
  <si>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</si>
  <si>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</si>
  <si>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</si>
  <si>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</si>
  <si>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</si>
  <si>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</si>
  <si>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</si>
  <si>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</si>
  <si>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</si>
  <si>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</si>
  <si>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</si>
  <si>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</si>
  <si>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</si>
  <si>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</si>
  <si>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</si>
  <si>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</si>
  <si>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</si>
  <si>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</si>
  <si>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</si>
  <si>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</si>
  <si>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</si>
  <si>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</si>
  <si>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</si>
  <si>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</si>
  <si>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</si>
  <si>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</si>
  <si>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</si>
  <si>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</si>
  <si>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</si>
  <si>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</si>
  <si>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</si>
  <si>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</si>
  <si>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</si>
  <si>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</si>
  <si>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</si>
  <si>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</si>
  <si>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</si>
  <si>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</si>
  <si>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</si>
  <si>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</si>
  <si>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</si>
  <si>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</si>
  <si>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</si>
  <si>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</si>
  <si>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</si>
  <si>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</si>
  <si>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</si>
  <si>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</si>
  <si>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</si>
  <si>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</si>
  <si>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</si>
  <si>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</si>
  <si>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</si>
  <si>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</si>
  <si>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</si>
  <si>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</si>
  <si>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</si>
  <si>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</si>
  <si>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</si>
  <si>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</si>
  <si>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</si>
  <si>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</si>
  <si>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do (včetně)</t>
  </si>
  <si>
    <t>Výsledek ukazatelů za rok 2017</t>
  </si>
  <si>
    <t>Počet bodů celkem za rok 2017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</si>
  <si>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</si>
  <si>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</si>
  <si>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</si>
  <si>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</si>
  <si>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</si>
  <si>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</si>
  <si>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</si>
  <si>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</si>
  <si>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</si>
  <si>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</si>
  <si>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</si>
  <si>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</si>
  <si>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</si>
  <si>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</si>
  <si>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</si>
  <si>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</si>
  <si>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</si>
  <si>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 xml:space="preserve"> 2018-DE, 2017-DE </t>
  </si>
  <si>
    <t xml:space="preserve"> 2018-ÚČ, 2017-DE </t>
  </si>
  <si>
    <t>za účetnictví roky 2018, 2017</t>
  </si>
  <si>
    <t>za účetnictví rok 2018 a daňovou evidenci rok 2017</t>
  </si>
  <si>
    <t xml:space="preserve">Rozvaha </t>
  </si>
  <si>
    <t xml:space="preserve">Výkaz zisku a ztráty </t>
  </si>
  <si>
    <t>Přiznání k dani z příjmů fyzických osob 2018</t>
  </si>
  <si>
    <t>Přiznání k dani z příjmů fyzických osob 2017</t>
  </si>
  <si>
    <t>Přiznání k dani z příjmů fyzických osob 2016</t>
  </si>
  <si>
    <t>z přiznání k dani z příjmů fyzických osob u žadatelů s daňovou evidencí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</si>
  <si>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</si>
  <si>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</si>
  <si>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</si>
  <si>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</si>
  <si>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</si>
  <si>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</si>
  <si>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</si>
  <si>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</si>
  <si>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</si>
  <si>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</si>
  <si>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</si>
  <si>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</si>
  <si>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</si>
  <si>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</si>
  <si>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</si>
  <si>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</si>
  <si>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</si>
  <si>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</si>
  <si>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</si>
  <si>
    <t>Výsledek ukazatelů za rok 2020</t>
  </si>
  <si>
    <t>Počet bodů celkem za rok 2020</t>
  </si>
  <si>
    <t>Přiznání k dani z příjmů fyzických osob 2020</t>
  </si>
  <si>
    <t>2020-ÚČ, 2019-ÚČ, 2018-ÚČ</t>
  </si>
  <si>
    <t>2020-ÚČ, 2019-ÚČ</t>
  </si>
  <si>
    <t xml:space="preserve"> 2019-ÚČ, 2018-ÚČ </t>
  </si>
  <si>
    <t>2020-DE, 2019-DE, 2018-DE</t>
  </si>
  <si>
    <t xml:space="preserve"> 2020-DE, 2019-DE </t>
  </si>
  <si>
    <t>2020-ÚČ, 2019-ÚČ, 2018-DE</t>
  </si>
  <si>
    <t>2020-ÚČ, 2019-DE, 2018-DE</t>
  </si>
  <si>
    <t xml:space="preserve"> 2020-ÚČ, 2019-DE </t>
  </si>
  <si>
    <t>za účetnictví roky 2020, 2019, 2018</t>
  </si>
  <si>
    <t xml:space="preserve">za účetnictví roky 2020, 2019 </t>
  </si>
  <si>
    <t>za daňovou evidenci roky 2020, 2019, 2018</t>
  </si>
  <si>
    <t xml:space="preserve">za daňovou evidenci roky 2020, 2019 </t>
  </si>
  <si>
    <t xml:space="preserve">za daňovou evidenci roky 2018, 2017 </t>
  </si>
  <si>
    <t>za účetnictví roky 2020, 2019 a daňovou evidenci rok 2018</t>
  </si>
  <si>
    <t>za účetnictví rok 2020 a daňovou evidenci roky 2019, 2018</t>
  </si>
  <si>
    <t>za účetnictví rok 2020 a daňovou evidenci rok 2019</t>
  </si>
  <si>
    <t>za účetnictví roky 2019, 2018 a daňovou evidenci rok 2017</t>
  </si>
  <si>
    <t>dle příslušných roků (lze i např.: rok 2019 - daňová evidence a roky 2020, 2021 - účetnictví, tj. žadatel přešel z</t>
  </si>
  <si>
    <t xml:space="preserve">Pokud je např. finanční zdraví hodnoceno za období 2021, 2020 a 2019, je nutné ještě vyplnit informace o dl. </t>
  </si>
  <si>
    <t>majetku za předchozí období 2018 (účetnictví: stálá aktiva, daňová evidence: hmotný majetek, dlouhodobý</t>
  </si>
  <si>
    <t>2021-DE, 2020-DE, 2019-DE</t>
  </si>
  <si>
    <t>za daňovou evidenci roky 2021, 2020, 2019</t>
  </si>
  <si>
    <t xml:space="preserve"> 2021-DE, 2020-DE </t>
  </si>
  <si>
    <t xml:space="preserve">za daňovou evidenci roky 2021, 2020 </t>
  </si>
  <si>
    <t>2021-ÚČ, 2020-ÚČ</t>
  </si>
  <si>
    <t xml:space="preserve">za účetnictví roky 2021, 2020 </t>
  </si>
  <si>
    <t>2021-ÚČ, 2020-ÚČ, 2019-ÚČ</t>
  </si>
  <si>
    <t>za účetnictví roky 2021, 2020, 2019</t>
  </si>
  <si>
    <t xml:space="preserve"> 2021-ÚČ, 2020-DE </t>
  </si>
  <si>
    <t>za účetnictví rok 2021 a daňovou evidenci rok 2020</t>
  </si>
  <si>
    <t>2021-ÚČ, 2020-DE, 2019-DE</t>
  </si>
  <si>
    <t>za účetnictví rok 2021 a daňovou evidenci roky 2020, 2019</t>
  </si>
  <si>
    <t>2021-ÚČ, 2020-ÚČ, 2019-DE</t>
  </si>
  <si>
    <t>za účetnictví roky 2021, 2020 a daňovou evidenci rok 2019</t>
  </si>
  <si>
    <t>Přiznání k dani z příjmů fyzických osob 2021</t>
  </si>
  <si>
    <t>Výsledek ukazatelů za rok 2021</t>
  </si>
  <si>
    <t>Počet bodů celkem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</si>
</sst>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7" fillId="0" borderId="0" xfId="0" applyFont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/>
    <xf numFmtId="49" fontId="3" fillId="0" borderId="0" xfId="0" applyNumberFormat="1" applyFont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23" xfId="0" applyNumberFormat="1" applyFont="1" applyBorder="1"/>
    <xf numFmtId="49" fontId="6" fillId="0" borderId="0" xfId="0" applyNumberFormat="1" applyFont="1"/>
    <xf numFmtId="0" fontId="0" fillId="0" borderId="23" xfId="0" applyBorder="1"/>
    <xf numFmtId="49" fontId="6" fillId="5" borderId="0" xfId="0" applyNumberFormat="1" applyFont="1" applyFill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49" fontId="5" fillId="3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49" fontId="5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2" fontId="3" fillId="0" borderId="3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Continuous" vertical="center" wrapText="1"/>
      <protection locked="0"/>
    </xf>
    <xf numFmtId="1" fontId="6" fillId="0" borderId="0" xfId="0" applyNumberFormat="1" applyFont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>
      <selection activeCell="D3" sqref="D3"/>
    </sheetView>
  </sheetViews>
  <sheetFormatPr defaultRowHeight="12.5" x14ac:dyDescent="0.25"/>
  <cols>
    <col min="1" max="1" width="5" customWidth="1"/>
    <col min="2" max="2" width="1.54296875" customWidth="1"/>
    <col min="3" max="3" width="7.26953125" customWidth="1"/>
    <col min="4" max="4" width="12.7265625" customWidth="1"/>
    <col min="5" max="5" width="17.453125" customWidth="1"/>
    <col min="6" max="7" width="7.81640625" customWidth="1"/>
    <col min="8" max="8" width="7.7265625" customWidth="1"/>
    <col min="9" max="9" width="8" customWidth="1"/>
    <col min="10" max="10" width="21" customWidth="1"/>
    <col min="11" max="11" width="7.81640625" customWidth="1"/>
    <col min="12" max="12" width="24.54296875" customWidth="1"/>
    <col min="13" max="13" width="7.453125" customWidth="1"/>
    <col min="14" max="14" width="25" customWidth="1"/>
    <col min="15" max="15" width="3.54296875" customWidth="1"/>
  </cols>
  <sheetData>
    <row r="1" spans="1:21" ht="13" thickBot="1" x14ac:dyDescent="0.3"/>
    <row r="2" spans="1:21" ht="7.5" customHeight="1" thickTop="1" x14ac:dyDescent="0.3">
      <c r="A2" s="5"/>
      <c r="B2" s="54"/>
      <c r="C2" s="55"/>
      <c r="D2" s="55"/>
      <c r="E2" s="55"/>
      <c r="F2" s="56"/>
      <c r="G2" s="57"/>
      <c r="H2" s="58"/>
      <c r="I2" s="59"/>
      <c r="J2" s="55"/>
      <c r="K2" s="55"/>
      <c r="L2" s="55"/>
      <c r="M2" s="60"/>
      <c r="N2" s="5"/>
      <c r="O2" s="5"/>
      <c r="P2" s="5"/>
      <c r="Q2" s="5"/>
      <c r="R2" s="5"/>
      <c r="S2" s="5"/>
      <c r="T2" s="5"/>
      <c r="U2" s="6"/>
    </row>
    <row r="3" spans="1:21" ht="17.5" x14ac:dyDescent="0.35">
      <c r="A3" s="5"/>
      <c r="B3" s="72"/>
      <c r="C3" s="38"/>
      <c r="D3" s="38"/>
      <c r="E3" s="38"/>
      <c r="F3" s="61" t="s">
        <v>84</v>
      </c>
      <c r="G3" s="62"/>
      <c r="H3" s="62"/>
      <c r="I3" s="63"/>
      <c r="J3" s="8"/>
      <c r="K3" s="8"/>
      <c r="L3" s="8"/>
      <c r="M3" s="64"/>
      <c r="N3" s="5"/>
      <c r="O3" s="5"/>
      <c r="P3" s="5"/>
      <c r="Q3" s="5"/>
      <c r="R3" s="5"/>
      <c r="S3" s="5"/>
      <c r="T3" s="5"/>
      <c r="U3" s="6"/>
    </row>
    <row r="4" spans="1:21" ht="14" x14ac:dyDescent="0.3">
      <c r="A4" s="5"/>
      <c r="B4" s="65"/>
      <c r="C4" s="5"/>
      <c r="D4" s="5"/>
      <c r="E4" s="5"/>
      <c r="F4" s="5"/>
      <c r="G4" s="5"/>
      <c r="H4" s="5"/>
      <c r="I4" s="5"/>
      <c r="J4" s="5"/>
      <c r="K4" s="5"/>
      <c r="L4" s="5"/>
      <c r="M4" s="66"/>
      <c r="N4" s="5"/>
      <c r="O4" s="5"/>
      <c r="P4" s="5"/>
      <c r="Q4" s="5"/>
      <c r="R4" s="5"/>
      <c r="S4" s="5"/>
      <c r="T4" s="5"/>
      <c r="U4" s="6"/>
    </row>
    <row r="5" spans="1:21" ht="14" x14ac:dyDescent="0.3">
      <c r="A5" s="9"/>
      <c r="B5" s="67"/>
      <c r="C5" s="9" t="s">
        <v>95</v>
      </c>
      <c r="D5" s="9"/>
      <c r="E5" s="9"/>
      <c r="F5" s="9"/>
      <c r="G5" s="9"/>
      <c r="H5" s="9"/>
      <c r="I5" s="9"/>
      <c r="J5" s="9"/>
      <c r="K5" s="9"/>
      <c r="L5" s="9"/>
      <c r="M5" s="68"/>
      <c r="N5" s="9"/>
      <c r="O5" s="9"/>
      <c r="P5" s="9"/>
      <c r="Q5" s="9"/>
      <c r="R5" s="9"/>
      <c r="S5" s="9"/>
      <c r="T5" s="5"/>
      <c r="U5" s="6"/>
    </row>
    <row r="6" spans="1:21" ht="14" x14ac:dyDescent="0.3">
      <c r="A6" s="9"/>
      <c r="B6" s="67"/>
      <c r="C6" s="9" t="s">
        <v>228</v>
      </c>
      <c r="D6" s="9"/>
      <c r="E6" s="9"/>
      <c r="F6" s="9"/>
      <c r="G6" s="9"/>
      <c r="H6" s="9"/>
      <c r="I6" s="9"/>
      <c r="J6" s="9"/>
      <c r="K6" s="9"/>
      <c r="L6" s="9"/>
      <c r="M6" s="68"/>
      <c r="N6" s="9"/>
      <c r="O6" s="9"/>
      <c r="P6" s="9"/>
      <c r="Q6" s="9"/>
      <c r="R6" s="9"/>
      <c r="S6" s="9"/>
      <c r="T6" s="5"/>
      <c r="U6" s="6"/>
    </row>
    <row r="7" spans="1:21" ht="14" x14ac:dyDescent="0.3">
      <c r="A7" s="9"/>
      <c r="B7" s="67"/>
      <c r="C7" s="9"/>
      <c r="D7" s="9"/>
      <c r="E7" s="9"/>
      <c r="F7" s="9"/>
      <c r="G7" s="9"/>
      <c r="H7" s="9"/>
      <c r="I7" s="9"/>
      <c r="J7" s="9"/>
      <c r="K7" s="9"/>
      <c r="L7" s="9"/>
      <c r="M7" s="68"/>
      <c r="N7" s="9"/>
      <c r="O7" s="9"/>
      <c r="P7" s="9"/>
      <c r="Q7" s="9"/>
      <c r="R7" s="9"/>
      <c r="S7" s="9"/>
      <c r="T7" s="5"/>
      <c r="U7" s="6"/>
    </row>
    <row r="8" spans="1:21" ht="14" x14ac:dyDescent="0.3">
      <c r="A8" s="9"/>
      <c r="B8" s="67"/>
      <c r="C8" s="9" t="s">
        <v>197</v>
      </c>
      <c r="D8" s="9"/>
      <c r="E8" s="9"/>
      <c r="F8" s="9"/>
      <c r="G8" s="9"/>
      <c r="H8" s="9"/>
      <c r="I8" s="9"/>
      <c r="J8" s="9"/>
      <c r="K8" s="9"/>
      <c r="L8" s="9"/>
      <c r="M8" s="68"/>
      <c r="N8" s="9"/>
      <c r="O8" s="9"/>
      <c r="P8" s="9"/>
      <c r="Q8" s="9"/>
      <c r="R8" s="9"/>
      <c r="S8" s="9"/>
      <c r="T8" s="5"/>
      <c r="U8" s="6"/>
    </row>
    <row r="9" spans="1:21" ht="14" x14ac:dyDescent="0.3">
      <c r="A9" s="9"/>
      <c r="B9" s="67"/>
      <c r="C9" s="53" t="s">
        <v>195</v>
      </c>
      <c r="D9" s="5"/>
      <c r="E9" s="5"/>
      <c r="F9" s="5"/>
      <c r="G9" s="5"/>
      <c r="H9" s="5"/>
      <c r="I9" s="5"/>
      <c r="J9" s="5"/>
      <c r="K9" s="5"/>
      <c r="L9" s="5"/>
      <c r="M9" s="66"/>
      <c r="N9" s="9"/>
      <c r="O9" s="9"/>
      <c r="P9" s="9"/>
      <c r="Q9" s="9"/>
      <c r="R9" s="9"/>
      <c r="S9" s="9"/>
      <c r="T9" s="5"/>
      <c r="U9" s="6"/>
    </row>
    <row r="10" spans="1:21" ht="14" x14ac:dyDescent="0.3">
      <c r="A10" s="9"/>
      <c r="B10" s="67"/>
      <c r="C10" s="53" t="s">
        <v>196</v>
      </c>
      <c r="D10" s="5"/>
      <c r="E10" s="5"/>
      <c r="F10" s="5"/>
      <c r="G10" s="5"/>
      <c r="H10" s="5"/>
      <c r="I10" s="5"/>
      <c r="J10" s="5"/>
      <c r="K10" s="5"/>
      <c r="L10" s="5"/>
      <c r="M10" s="66"/>
      <c r="N10" s="9"/>
      <c r="O10" s="9"/>
      <c r="P10" s="9"/>
      <c r="Q10" s="9"/>
      <c r="R10" s="9"/>
      <c r="S10" s="9"/>
      <c r="T10" s="5"/>
      <c r="U10" s="6"/>
    </row>
    <row r="11" spans="1:21" ht="14" x14ac:dyDescent="0.3">
      <c r="A11" s="9"/>
      <c r="B11" s="67"/>
      <c r="C11" s="9"/>
      <c r="D11" s="9"/>
      <c r="E11" s="9"/>
      <c r="F11" s="9"/>
      <c r="G11" s="9"/>
      <c r="H11" s="9"/>
      <c r="I11" s="9"/>
      <c r="J11" s="9"/>
      <c r="K11" s="9"/>
      <c r="L11" s="9"/>
      <c r="M11" s="68"/>
      <c r="N11" s="9"/>
      <c r="O11" s="9"/>
      <c r="P11" s="9"/>
      <c r="Q11" s="9"/>
      <c r="R11" s="9"/>
      <c r="S11" s="9"/>
      <c r="T11" s="5"/>
      <c r="U11" s="6"/>
    </row>
    <row r="12" spans="1:21" ht="14" x14ac:dyDescent="0.3">
      <c r="A12" s="9"/>
      <c r="B12" s="67"/>
      <c r="C12" s="69" t="s">
        <v>50</v>
      </c>
      <c r="D12" s="69"/>
      <c r="E12" s="9"/>
      <c r="F12" s="9"/>
      <c r="G12" s="9"/>
      <c r="H12" s="9"/>
      <c r="I12" s="9"/>
      <c r="J12" s="9"/>
      <c r="K12" s="9"/>
      <c r="L12" s="9"/>
      <c r="M12" s="68"/>
      <c r="N12" s="9"/>
      <c r="O12" s="9"/>
      <c r="P12" s="9"/>
      <c r="Q12" s="9"/>
      <c r="R12" s="9"/>
      <c r="S12" s="9"/>
      <c r="T12" s="5"/>
      <c r="U12" s="6"/>
    </row>
    <row r="13" spans="1:21" ht="14" x14ac:dyDescent="0.3">
      <c r="A13" s="9"/>
      <c r="B13" s="67"/>
      <c r="C13" s="69" t="s">
        <v>81</v>
      </c>
      <c r="D13" s="69"/>
      <c r="E13" s="9"/>
      <c r="F13" s="9"/>
      <c r="G13" s="9"/>
      <c r="H13" s="9"/>
      <c r="I13" s="9"/>
      <c r="J13" s="79" t="s">
        <v>78</v>
      </c>
      <c r="K13" s="9" t="s">
        <v>82</v>
      </c>
      <c r="L13" s="80" t="s">
        <v>96</v>
      </c>
      <c r="M13" s="70"/>
      <c r="O13" s="9"/>
      <c r="P13" s="9"/>
      <c r="Q13" s="9"/>
      <c r="R13" s="9"/>
      <c r="S13" s="9"/>
      <c r="T13" s="5"/>
      <c r="U13" s="6"/>
    </row>
    <row r="14" spans="1:21" ht="14" x14ac:dyDescent="0.3">
      <c r="A14" s="9"/>
      <c r="B14" s="67"/>
      <c r="C14" s="69" t="s">
        <v>268</v>
      </c>
      <c r="D14" s="69"/>
      <c r="E14" s="9"/>
      <c r="F14" s="9"/>
      <c r="G14" s="9"/>
      <c r="H14" s="9"/>
      <c r="I14" s="9"/>
      <c r="J14" s="9"/>
      <c r="K14" s="9"/>
      <c r="L14" s="9"/>
      <c r="M14" s="68"/>
      <c r="N14" s="9"/>
      <c r="O14" s="9"/>
      <c r="P14" s="9"/>
      <c r="Q14" s="9"/>
      <c r="R14" s="9"/>
      <c r="S14" s="9"/>
      <c r="T14" s="5"/>
      <c r="U14" s="6"/>
    </row>
    <row r="15" spans="1:21" ht="14" x14ac:dyDescent="0.3">
      <c r="A15" s="9"/>
      <c r="B15" s="67"/>
      <c r="C15" s="69" t="s">
        <v>97</v>
      </c>
      <c r="D15" s="69"/>
      <c r="E15" s="9"/>
      <c r="F15" s="9"/>
      <c r="G15" s="9"/>
      <c r="H15" s="9"/>
      <c r="I15" s="9"/>
      <c r="J15" s="9"/>
      <c r="K15" s="9"/>
      <c r="L15" s="9"/>
      <c r="M15" s="68"/>
      <c r="N15" s="9"/>
      <c r="O15" s="9"/>
      <c r="P15" s="9"/>
      <c r="Q15" s="9"/>
      <c r="R15" s="9"/>
      <c r="S15" s="9"/>
      <c r="T15" s="5"/>
      <c r="U15" s="6"/>
    </row>
    <row r="16" spans="1:21" ht="14" x14ac:dyDescent="0.3">
      <c r="A16" s="9"/>
      <c r="B16" s="67"/>
      <c r="C16" s="69" t="s">
        <v>269</v>
      </c>
      <c r="M16" s="68"/>
      <c r="N16" s="9"/>
      <c r="O16" s="9"/>
      <c r="P16" s="9"/>
      <c r="Q16" s="9"/>
      <c r="R16" s="9"/>
      <c r="S16" s="9"/>
      <c r="T16" s="5"/>
      <c r="U16" s="6"/>
    </row>
    <row r="17" spans="1:21" ht="14" x14ac:dyDescent="0.3">
      <c r="A17" s="9"/>
      <c r="B17" s="67"/>
      <c r="C17" s="26" t="s">
        <v>270</v>
      </c>
      <c r="M17" s="68"/>
      <c r="N17" s="9"/>
      <c r="O17" s="9"/>
      <c r="P17" s="9"/>
      <c r="Q17" s="9"/>
      <c r="R17" s="9"/>
      <c r="S17" s="9"/>
      <c r="T17" s="5"/>
      <c r="U17" s="6"/>
    </row>
    <row r="18" spans="1:21" ht="14" x14ac:dyDescent="0.3">
      <c r="A18" s="9"/>
      <c r="B18" s="67"/>
      <c r="C18" s="26" t="s">
        <v>229</v>
      </c>
      <c r="M18" s="70"/>
      <c r="N18" s="9"/>
      <c r="O18" s="9"/>
      <c r="P18" s="9"/>
      <c r="Q18" s="9"/>
      <c r="R18" s="9"/>
      <c r="S18" s="9"/>
      <c r="T18" s="5"/>
      <c r="U18" s="6"/>
    </row>
    <row r="19" spans="1:21" ht="13.5" x14ac:dyDescent="0.25">
      <c r="B19" s="67"/>
      <c r="M19" s="70"/>
    </row>
    <row r="20" spans="1:21" ht="14" x14ac:dyDescent="0.3">
      <c r="A20" s="9"/>
      <c r="B20" s="67"/>
      <c r="C20" s="69" t="s">
        <v>108</v>
      </c>
      <c r="D20" s="69"/>
      <c r="E20" s="9"/>
      <c r="F20" s="9"/>
      <c r="G20" s="9"/>
      <c r="H20" s="9"/>
      <c r="I20" s="9"/>
      <c r="J20" s="9"/>
      <c r="K20" s="9"/>
      <c r="L20" s="9"/>
      <c r="M20" s="68"/>
      <c r="N20" s="9"/>
      <c r="O20" s="9"/>
      <c r="P20" s="9"/>
      <c r="Q20" s="9"/>
      <c r="R20" s="9"/>
      <c r="S20" s="9"/>
      <c r="T20" s="5"/>
      <c r="U20" s="6"/>
    </row>
    <row r="21" spans="1:21" ht="13.5" x14ac:dyDescent="0.25">
      <c r="B21" s="67"/>
      <c r="C21" s="69" t="s">
        <v>83</v>
      </c>
      <c r="D21" s="71" t="s">
        <v>51</v>
      </c>
      <c r="E21" s="9"/>
      <c r="F21" s="9"/>
      <c r="G21" s="9"/>
      <c r="H21" s="9"/>
      <c r="I21" s="9"/>
      <c r="J21" s="9"/>
      <c r="K21" s="9"/>
      <c r="L21" s="9"/>
      <c r="M21" s="68"/>
    </row>
    <row r="22" spans="1:21" ht="13.5" x14ac:dyDescent="0.25">
      <c r="B22" s="67"/>
      <c r="M22" s="70"/>
    </row>
    <row r="23" spans="1:21" ht="14.5" thickBot="1" x14ac:dyDescent="0.35">
      <c r="A23" s="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9"/>
      <c r="O23" s="9"/>
      <c r="P23" s="9"/>
      <c r="Q23" s="9"/>
      <c r="R23" s="9"/>
      <c r="S23" s="9"/>
      <c r="T23" s="5"/>
      <c r="U23" s="6"/>
    </row>
    <row r="24" spans="1:21" ht="14.5" thickTop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6"/>
    </row>
    <row r="25" spans="1:21" ht="14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5"/>
      <c r="U25" s="6"/>
    </row>
    <row r="26" spans="1:21" ht="14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6"/>
    </row>
    <row r="27" spans="1:21" ht="14" x14ac:dyDescent="0.3">
      <c r="A27" s="9"/>
      <c r="B27" s="9"/>
      <c r="C27" s="9"/>
      <c r="D27" s="9"/>
      <c r="E27" s="9"/>
      <c r="F27" s="9"/>
      <c r="G27" s="9"/>
      <c r="H27" s="9"/>
      <c r="I27" s="9"/>
      <c r="J27" s="96"/>
      <c r="K27" s="9"/>
      <c r="L27" s="9"/>
      <c r="M27" s="9"/>
      <c r="N27" s="9"/>
      <c r="O27" s="9"/>
      <c r="P27" s="9"/>
      <c r="Q27" s="9"/>
      <c r="R27" s="9"/>
      <c r="S27" s="9"/>
      <c r="T27" s="5"/>
      <c r="U27" s="6"/>
    </row>
    <row r="28" spans="1:21" ht="14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5"/>
      <c r="U28" s="6"/>
    </row>
    <row r="29" spans="1:21" ht="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4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G45" sqref="G45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232</v>
      </c>
      <c r="C2" s="8"/>
      <c r="D2" s="134"/>
      <c r="E2" s="129"/>
      <c r="F2" s="8"/>
      <c r="G2" s="21" t="s">
        <v>230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100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89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90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202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88</v>
      </c>
      <c r="C13" s="11" t="s">
        <v>58</v>
      </c>
      <c r="D13" s="131"/>
      <c r="E13" s="129"/>
      <c r="F13" s="16">
        <v>8</v>
      </c>
      <c r="G13" s="14" t="s">
        <v>105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109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104</v>
      </c>
      <c r="H15" s="85" t="e">
        <f>(((D6+D7+D10+D13)-('2018-DE'!D6+'2018-DE'!D7+'2018-DE'!D10+'2018-DE'!D13)+D22)/('2018-DE'!D6+'2018-DE'!D7+'2018-DE'!D10+'2018-DE'!D13))*100</f>
        <v>#DIV/0!</v>
      </c>
      <c r="I15" s="86">
        <f>IF(AND((D6+D7+D10+D13)=0,D22=0,('2018-DE'!D6+'2018-DE'!D7+'2018-DE'!D10+'2018-DE'!D13)=0),0, IF(('2018-DE'!D6+'2018-DE'!D7+'2018-DE'!D10+'2018-DE'!D13)=0,3,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231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93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94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107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246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247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91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92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225</v>
      </c>
      <c r="C2" s="8"/>
      <c r="D2" s="134"/>
      <c r="E2" s="129"/>
      <c r="F2" s="8"/>
      <c r="G2" s="21" t="s">
        <v>206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100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89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90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202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88</v>
      </c>
      <c r="C13" s="11" t="s">
        <v>58</v>
      </c>
      <c r="D13" s="131"/>
      <c r="E13" s="129"/>
      <c r="F13" s="16">
        <v>8</v>
      </c>
      <c r="G13" s="14" t="s">
        <v>105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109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104</v>
      </c>
      <c r="H15" s="85" t="e">
        <f>(((D6+D7+D10+D13)-('2017-DE'!D6+'2017-DE'!D7+'2017-DE'!D10+'2017-DE'!D13)+D22)/('2017-DE'!D6+'2017-DE'!D7+'2017-DE'!D10+'2017-DE'!D13))*100</f>
        <v>#DIV/0!</v>
      </c>
      <c r="I15" s="86">
        <f>IF(AND((D6+D7+D10+D13)=0,D22=0,('2017-DE'!D6+'2017-DE'!D7+'2017-DE'!D10+'2017-DE'!D13)=0),0, IF(('2017-DE'!D6+'2017-DE'!D7+'2017-DE'!D10+'2017-DE'!D13)=0,3,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207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93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94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107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246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247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91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92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I16" sqref="I16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226</v>
      </c>
      <c r="C2" s="8"/>
      <c r="D2" s="134"/>
      <c r="E2" s="129"/>
      <c r="F2" s="8"/>
      <c r="G2" s="21" t="s">
        <v>200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100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89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90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202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88</v>
      </c>
      <c r="C13" s="11" t="s">
        <v>58</v>
      </c>
      <c r="D13" s="131"/>
      <c r="E13" s="129"/>
      <c r="F13" s="16">
        <v>8</v>
      </c>
      <c r="G13" s="14" t="s">
        <v>105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109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104</v>
      </c>
      <c r="H15" s="85" t="e">
        <f>(((D6+D7+D10+D13)-('2016-DE'!D6+'2016-DE'!D7+'2016-DE'!D8+'2016-DE'!D9)+D22)/('2016-DE'!D6+'2016-DE'!D7+'2016-DE'!D8+'2016-DE'!D9))*100</f>
        <v>#DIV/0!</v>
      </c>
      <c r="I15" s="86">
        <f>IF(AND((D6+D7+D10+D13)=0,D22=0,('2016-DE'!D6+'2016-DE'!D7+'2016-DE'!D10+'2016-DE'!D13)=0),0, IF(('2016-DE'!D6+'2016-DE'!D7+'2016-DE'!D10+'2016-DE'!D13)=0,3,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201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93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94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107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246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247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91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92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81E04"/>
  </sheetPr>
  <dimension ref="A1:CU369"/>
  <sheetViews>
    <sheetView zoomScale="75" zoomScaleNormal="75" workbookViewId="0">
      <selection activeCell="K53" sqref="K53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227</v>
      </c>
      <c r="C2" s="8"/>
      <c r="D2" s="134"/>
      <c r="E2" s="129"/>
      <c r="F2" s="5"/>
      <c r="G2" s="4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" x14ac:dyDescent="0.3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Bot="1" x14ac:dyDescent="0.35">
      <c r="A4" s="6"/>
      <c r="B4" s="5"/>
      <c r="C4" s="5"/>
      <c r="D4" s="129"/>
      <c r="E4" s="129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90"/>
      <c r="G5" s="90"/>
      <c r="H5" s="91"/>
      <c r="I5" s="92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100</v>
      </c>
      <c r="C6" s="11" t="s">
        <v>53</v>
      </c>
      <c r="D6" s="131"/>
      <c r="E6" s="129"/>
      <c r="F6" s="82"/>
      <c r="G6" s="5"/>
      <c r="H6" s="88"/>
      <c r="I6" s="82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89</v>
      </c>
      <c r="C7" s="77"/>
      <c r="D7" s="131"/>
      <c r="E7" s="129"/>
      <c r="F7" s="82"/>
      <c r="G7" s="5"/>
      <c r="H7" s="88"/>
      <c r="I7" s="82"/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78" t="s">
        <v>90</v>
      </c>
      <c r="C8" s="77"/>
      <c r="D8" s="131"/>
      <c r="E8" s="129"/>
      <c r="F8" s="82"/>
      <c r="G8" s="5"/>
      <c r="H8" s="89"/>
      <c r="I8" s="82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5" thickBot="1" x14ac:dyDescent="0.35">
      <c r="A9" s="6"/>
      <c r="B9" s="12" t="s">
        <v>88</v>
      </c>
      <c r="C9" s="13" t="s">
        <v>58</v>
      </c>
      <c r="D9" s="133"/>
      <c r="E9" s="129"/>
      <c r="F9" s="82"/>
      <c r="G9" s="5"/>
      <c r="H9" s="88"/>
      <c r="I9" s="82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5" thickTop="1" x14ac:dyDescent="0.3">
      <c r="A10" s="6"/>
      <c r="B10" s="5"/>
      <c r="C10" s="22"/>
      <c r="D10" s="143"/>
      <c r="E10" s="129"/>
      <c r="F10" s="93"/>
      <c r="G10" s="26"/>
      <c r="H10" s="26"/>
      <c r="I10" s="90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94"/>
      <c r="C11" s="95"/>
      <c r="D11" s="145"/>
      <c r="E11" s="129"/>
      <c r="F11" s="5"/>
      <c r="G11" s="5"/>
      <c r="H11" s="5"/>
      <c r="I11" s="5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5" thickBot="1" x14ac:dyDescent="0.35">
      <c r="A12" s="6"/>
      <c r="B12" s="5"/>
      <c r="C12" s="22"/>
      <c r="D12" s="143"/>
      <c r="E12" s="129"/>
      <c r="F12" s="5"/>
      <c r="G12" s="5"/>
      <c r="H12" s="5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5"/>
      <c r="C13" s="22"/>
      <c r="D13" s="143"/>
      <c r="E13" s="129"/>
      <c r="F13" s="6"/>
      <c r="G13" s="28" t="s">
        <v>70</v>
      </c>
      <c r="H13" s="29"/>
      <c r="I13" s="6"/>
      <c r="J13" s="6"/>
      <c r="K13" s="6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5"/>
      <c r="C14" s="22"/>
      <c r="D14" s="143"/>
      <c r="E14" s="129"/>
      <c r="F14" s="6"/>
      <c r="G14" s="30" t="s">
        <v>86</v>
      </c>
      <c r="H14" s="31"/>
      <c r="I14" s="6"/>
      <c r="J14" s="6"/>
      <c r="K14" s="6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5"/>
      <c r="C15" s="22"/>
      <c r="D15" s="143"/>
      <c r="E15" s="129"/>
      <c r="F15" s="5"/>
      <c r="G15" s="32" t="s">
        <v>87</v>
      </c>
      <c r="H15" s="33"/>
      <c r="I15" s="27"/>
      <c r="J15" s="27"/>
      <c r="K15" s="6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" x14ac:dyDescent="0.3">
      <c r="A16" s="6"/>
      <c r="B16" s="5"/>
      <c r="C16" s="22"/>
      <c r="D16" s="143"/>
      <c r="E16" s="129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" x14ac:dyDescent="0.3">
      <c r="A17" s="6"/>
      <c r="B17" s="5"/>
      <c r="C17" s="22"/>
      <c r="D17" s="143"/>
      <c r="E17" s="129"/>
      <c r="F17" s="5"/>
      <c r="G17" s="5" t="s">
        <v>91</v>
      </c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" x14ac:dyDescent="0.3">
      <c r="A18" s="6"/>
      <c r="B18" s="5"/>
      <c r="C18" s="22"/>
      <c r="D18" s="137"/>
      <c r="E18" s="129"/>
      <c r="F18" s="5"/>
      <c r="G18" s="5" t="s">
        <v>92</v>
      </c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5"/>
      <c r="C19" s="22"/>
      <c r="D19" s="137"/>
      <c r="E19" s="129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" x14ac:dyDescent="0.3">
      <c r="A20" s="6"/>
      <c r="B20" s="5"/>
      <c r="C20" s="22"/>
      <c r="D20" s="137"/>
      <c r="E20" s="129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" x14ac:dyDescent="0.3">
      <c r="A21" s="6"/>
      <c r="B21" s="5"/>
      <c r="C21" s="22"/>
      <c r="D21" s="137"/>
      <c r="E21" s="129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" x14ac:dyDescent="0.3">
      <c r="A22" s="6"/>
      <c r="B22" s="5"/>
      <c r="C22" s="22"/>
      <c r="D22" s="137"/>
      <c r="E22" s="129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" x14ac:dyDescent="0.3">
      <c r="A23" s="6"/>
      <c r="B23" s="5"/>
      <c r="C23" s="22"/>
      <c r="D23" s="137"/>
      <c r="E23" s="129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B24" s="5"/>
      <c r="C24" s="22"/>
      <c r="D24" s="137"/>
      <c r="E24" s="129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" x14ac:dyDescent="0.3">
      <c r="A25" s="6"/>
      <c r="B25" s="5"/>
      <c r="C25" s="22"/>
      <c r="D25" s="137"/>
      <c r="E25" s="129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" x14ac:dyDescent="0.3">
      <c r="A26" s="6"/>
      <c r="B26" s="5"/>
      <c r="C26" s="22"/>
      <c r="D26" s="137"/>
      <c r="E26" s="129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" x14ac:dyDescent="0.3">
      <c r="A27" s="6"/>
      <c r="B27" s="5"/>
      <c r="C27" s="22"/>
      <c r="D27" s="137"/>
      <c r="E27" s="129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9"/>
      <c r="D28" s="129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9"/>
      <c r="D29" s="129"/>
      <c r="E29" s="129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9"/>
      <c r="D30" s="129"/>
      <c r="E30" s="129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B31" s="1"/>
      <c r="C31" s="2"/>
      <c r="D31" s="139"/>
      <c r="E31" s="1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B32" s="1"/>
      <c r="C32" s="2"/>
      <c r="D32" s="139"/>
      <c r="E32" s="1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" x14ac:dyDescent="0.3">
      <c r="B33" s="1"/>
      <c r="C33" s="2"/>
      <c r="D33" s="139"/>
      <c r="E33" s="1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" x14ac:dyDescent="0.3">
      <c r="B34" s="1"/>
      <c r="C34" s="2"/>
      <c r="D34" s="139"/>
      <c r="E34" s="1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" x14ac:dyDescent="0.3">
      <c r="B35" s="1"/>
      <c r="C35" s="2"/>
      <c r="D35" s="139"/>
      <c r="E35" s="1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" x14ac:dyDescent="0.3">
      <c r="B36" s="1"/>
      <c r="C36" s="2"/>
      <c r="D36" s="139"/>
      <c r="E36" s="1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" x14ac:dyDescent="0.3">
      <c r="B37" s="1"/>
      <c r="C37" s="2"/>
      <c r="D37" s="139"/>
      <c r="E37" s="1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" x14ac:dyDescent="0.3">
      <c r="B38" s="1"/>
      <c r="C38" s="2"/>
      <c r="D38" s="139"/>
      <c r="E38" s="1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" x14ac:dyDescent="0.3">
      <c r="B39" s="1"/>
      <c r="C39" s="2"/>
      <c r="D39" s="139"/>
      <c r="E39" s="1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" x14ac:dyDescent="0.3">
      <c r="B40" s="1"/>
      <c r="C40" s="2"/>
      <c r="D40" s="139"/>
      <c r="E40" s="1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" x14ac:dyDescent="0.3">
      <c r="B41" s="1"/>
      <c r="C41" s="2"/>
      <c r="D41" s="139"/>
      <c r="E41" s="1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" x14ac:dyDescent="0.3">
      <c r="B42" s="1"/>
      <c r="C42" s="2"/>
      <c r="D42" s="139"/>
      <c r="E42" s="1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3"/>
    </row>
    <row r="244" spans="2:99" x14ac:dyDescent="0.25">
      <c r="C244" s="3"/>
    </row>
    <row r="245" spans="2:99" x14ac:dyDescent="0.25">
      <c r="C245" s="3"/>
    </row>
    <row r="246" spans="2:99" x14ac:dyDescent="0.25">
      <c r="C246" s="3"/>
    </row>
    <row r="247" spans="2:99" x14ac:dyDescent="0.25">
      <c r="C247" s="3"/>
    </row>
    <row r="248" spans="2:99" x14ac:dyDescent="0.25">
      <c r="C248" s="3"/>
    </row>
    <row r="249" spans="2:99" x14ac:dyDescent="0.25">
      <c r="C249" s="3"/>
    </row>
    <row r="250" spans="2:99" x14ac:dyDescent="0.25">
      <c r="C250" s="3"/>
    </row>
    <row r="251" spans="2:99" x14ac:dyDescent="0.25">
      <c r="C251" s="3"/>
    </row>
    <row r="252" spans="2:99" x14ac:dyDescent="0.25">
      <c r="C252" s="3"/>
    </row>
    <row r="253" spans="2:99" x14ac:dyDescent="0.25">
      <c r="C253" s="3"/>
    </row>
    <row r="254" spans="2:99" x14ac:dyDescent="0.25">
      <c r="C254" s="3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</sheetData>
  <sheetProtection formatCells="0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"/>
  <sheetViews>
    <sheetView workbookViewId="0"/>
  </sheetViews>
  <sheetFormatPr defaultRowHeight="12.5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N307"/>
  <sheetViews>
    <sheetView zoomScale="75" zoomScaleNormal="75" workbookViewId="0">
      <selection activeCell="G42" sqref="G42"/>
    </sheetView>
  </sheetViews>
  <sheetFormatPr defaultRowHeight="12.5" x14ac:dyDescent="0.25"/>
  <cols>
    <col min="1" max="1" width="3.1796875" customWidth="1"/>
    <col min="2" max="2" width="17.453125" customWidth="1"/>
    <col min="3" max="3" width="10.7265625" customWidth="1"/>
    <col min="4" max="4" width="15.26953125" customWidth="1"/>
    <col min="6" max="6" width="6.81640625" customWidth="1"/>
    <col min="7" max="7" width="35.1796875" customWidth="1"/>
    <col min="8" max="8" width="29.1796875" customWidth="1"/>
    <col min="9" max="9" width="16.81640625" customWidth="1"/>
    <col min="10" max="10" width="76.81640625" bestFit="1" customWidth="1"/>
  </cols>
  <sheetData>
    <row r="1" spans="1:14" ht="12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ht="14" x14ac:dyDescent="0.3">
      <c r="A2" s="5"/>
      <c r="B2" s="38" t="s">
        <v>79</v>
      </c>
      <c r="C2" s="21"/>
      <c r="D2" s="21"/>
      <c r="E2" s="5"/>
      <c r="F2" s="21" t="s">
        <v>80</v>
      </c>
      <c r="G2" s="44"/>
      <c r="H2" s="38"/>
      <c r="I2" s="8"/>
      <c r="J2" s="5"/>
      <c r="K2" s="5"/>
      <c r="L2" s="5"/>
      <c r="M2" s="4"/>
      <c r="N2" s="4"/>
    </row>
    <row r="3" spans="1:14" ht="14.5" thickBot="1" x14ac:dyDescent="0.35">
      <c r="A3" s="5"/>
      <c r="B3" s="23"/>
      <c r="C3" s="45"/>
      <c r="D3" s="45"/>
      <c r="E3" s="5"/>
      <c r="F3" s="45"/>
      <c r="G3" s="46"/>
      <c r="H3" s="23"/>
      <c r="I3" s="5"/>
      <c r="J3" s="117"/>
      <c r="K3" s="5"/>
      <c r="L3" s="5"/>
      <c r="M3" s="4"/>
      <c r="N3" s="4"/>
    </row>
    <row r="4" spans="1:14" ht="6.75" customHeight="1" thickTop="1" thickBot="1" x14ac:dyDescent="0.35">
      <c r="A4" s="5"/>
      <c r="E4" s="5"/>
      <c r="F4" s="48"/>
      <c r="G4" s="49"/>
      <c r="H4" s="50"/>
      <c r="I4" s="118"/>
      <c r="J4" s="119"/>
      <c r="K4" s="5"/>
      <c r="L4" s="5"/>
      <c r="M4" s="4"/>
      <c r="N4" s="4"/>
    </row>
    <row r="5" spans="1:14" ht="14.5" thickTop="1" x14ac:dyDescent="0.3">
      <c r="A5" s="45"/>
      <c r="B5" s="39" t="s">
        <v>41</v>
      </c>
      <c r="C5" s="40" t="s">
        <v>40</v>
      </c>
      <c r="D5" s="41" t="s">
        <v>199</v>
      </c>
      <c r="E5" s="5"/>
      <c r="F5" s="42" t="s">
        <v>46</v>
      </c>
      <c r="G5" s="47" t="s">
        <v>47</v>
      </c>
      <c r="H5" s="47" t="s">
        <v>48</v>
      </c>
      <c r="I5" s="113" t="s">
        <v>49</v>
      </c>
      <c r="J5" s="115" t="s">
        <v>198</v>
      </c>
      <c r="K5" s="5"/>
      <c r="L5" s="5"/>
      <c r="M5" s="4"/>
      <c r="N5" s="4"/>
    </row>
    <row r="6" spans="1:14" ht="14" x14ac:dyDescent="0.3">
      <c r="A6" s="5"/>
      <c r="B6" s="16" t="s">
        <v>45</v>
      </c>
      <c r="C6" s="122">
        <v>22</v>
      </c>
      <c r="D6" s="123">
        <v>30</v>
      </c>
      <c r="E6" s="5"/>
      <c r="F6" s="16">
        <v>3</v>
      </c>
      <c r="G6" s="76" t="s">
        <v>277</v>
      </c>
      <c r="H6" s="15">
        <f>('2021-ÚČ'!J16+'2020-ÚČ'!J16+'2019-ÚČ'!J16)/3</f>
        <v>3</v>
      </c>
      <c r="I6" s="114" t="str">
        <f t="shared" ref="I6:I8" si="0">IF(H6&lt;=6,$B$10,IF(H6&lt;=9,$B$9,IF(H6&lt;=14,$B$8,IF(H6&gt;22,$B$6,$B$7))))</f>
        <v>E - NE</v>
      </c>
      <c r="J6" s="116" t="s">
        <v>278</v>
      </c>
      <c r="K6" s="5"/>
      <c r="L6" s="5"/>
      <c r="M6" s="4"/>
      <c r="N6" s="4"/>
    </row>
    <row r="7" spans="1:14" ht="14" x14ac:dyDescent="0.3">
      <c r="A7" s="5"/>
      <c r="B7" s="16" t="s">
        <v>44</v>
      </c>
      <c r="C7" s="122">
        <v>14</v>
      </c>
      <c r="D7" s="123">
        <v>22</v>
      </c>
      <c r="E7" s="5"/>
      <c r="F7" s="16">
        <v>3</v>
      </c>
      <c r="G7" s="76" t="s">
        <v>251</v>
      </c>
      <c r="H7" s="15">
        <f>('2020-ÚČ'!J16+'2019-ÚČ'!J16+'2018-ÚČ'!J16)/3</f>
        <v>3</v>
      </c>
      <c r="I7" s="114" t="str">
        <f t="shared" si="0"/>
        <v>E - NE</v>
      </c>
      <c r="J7" s="116" t="s">
        <v>259</v>
      </c>
      <c r="K7" s="5"/>
      <c r="L7" s="5"/>
      <c r="M7" s="4"/>
      <c r="N7" s="4"/>
    </row>
    <row r="8" spans="1:14" ht="14" x14ac:dyDescent="0.3">
      <c r="A8" s="5"/>
      <c r="B8" s="16" t="s">
        <v>43</v>
      </c>
      <c r="C8" s="122">
        <v>9</v>
      </c>
      <c r="D8" s="123">
        <v>14</v>
      </c>
      <c r="E8" s="5"/>
      <c r="F8" s="16">
        <v>3</v>
      </c>
      <c r="G8" s="76" t="s">
        <v>233</v>
      </c>
      <c r="H8" s="15">
        <f>('2019-ÚČ'!J16+'2018-ÚČ'!J16+'2017-ÚČ'!J16)/3</f>
        <v>3</v>
      </c>
      <c r="I8" s="114" t="str">
        <f t="shared" si="0"/>
        <v>E - NE</v>
      </c>
      <c r="J8" s="116" t="s">
        <v>240</v>
      </c>
      <c r="K8" s="5"/>
      <c r="L8" s="5"/>
      <c r="M8" s="4"/>
      <c r="N8" s="4"/>
    </row>
    <row r="9" spans="1:14" ht="14" x14ac:dyDescent="0.3">
      <c r="A9" s="5"/>
      <c r="B9" s="42" t="s">
        <v>106</v>
      </c>
      <c r="C9" s="124">
        <v>6</v>
      </c>
      <c r="D9" s="125">
        <v>9</v>
      </c>
      <c r="E9" s="5"/>
      <c r="F9" s="16">
        <v>2</v>
      </c>
      <c r="G9" s="76" t="s">
        <v>275</v>
      </c>
      <c r="H9" s="15">
        <f>('2021-ÚČ'!J16+'2020-ÚČ'!J16)/2</f>
        <v>3</v>
      </c>
      <c r="I9" s="114" t="str">
        <f t="shared" ref="I9:I16" si="1">IF(H9&lt;=6,$B$10,IF(H9&lt;=9,$B$9,IF(H9&lt;=14,$B$8,IF(H9&gt;22,$B$6,$B$7))))</f>
        <v>E - NE</v>
      </c>
      <c r="J9" s="116" t="s">
        <v>276</v>
      </c>
      <c r="K9" s="5"/>
      <c r="L9" s="5"/>
      <c r="M9" s="4"/>
      <c r="N9" s="4"/>
    </row>
    <row r="10" spans="1:14" ht="14.5" thickBot="1" x14ac:dyDescent="0.35">
      <c r="A10" s="5"/>
      <c r="B10" s="147" t="s">
        <v>42</v>
      </c>
      <c r="C10" s="148">
        <v>0</v>
      </c>
      <c r="D10" s="149">
        <v>6</v>
      </c>
      <c r="E10" s="5"/>
      <c r="F10" s="16">
        <v>2</v>
      </c>
      <c r="G10" s="76" t="s">
        <v>252</v>
      </c>
      <c r="H10" s="15">
        <f>('2020-ÚČ'!J16+'2019-ÚČ'!J16)/2</f>
        <v>3</v>
      </c>
      <c r="I10" s="114" t="str">
        <f t="shared" si="1"/>
        <v>E - NE</v>
      </c>
      <c r="J10" s="116" t="s">
        <v>260</v>
      </c>
      <c r="K10" s="5"/>
      <c r="L10" s="5"/>
      <c r="M10" s="4"/>
      <c r="N10" s="4"/>
    </row>
    <row r="11" spans="1:14" ht="14.5" thickTop="1" x14ac:dyDescent="0.3">
      <c r="A11" s="5"/>
      <c r="B11" s="90"/>
      <c r="C11" s="146"/>
      <c r="D11" s="146"/>
      <c r="E11" s="5"/>
      <c r="F11" s="16">
        <v>2</v>
      </c>
      <c r="G11" s="76" t="s">
        <v>253</v>
      </c>
      <c r="H11" s="15">
        <f>('2019-ÚČ'!J16+'2018-ÚČ'!J16)/2</f>
        <v>3</v>
      </c>
      <c r="I11" s="114" t="str">
        <f t="shared" si="1"/>
        <v>E - NE</v>
      </c>
      <c r="J11" s="116" t="s">
        <v>241</v>
      </c>
      <c r="K11" s="5"/>
      <c r="L11" s="5"/>
      <c r="M11" s="4"/>
      <c r="N11" s="4"/>
    </row>
    <row r="12" spans="1:14" ht="14" x14ac:dyDescent="0.3">
      <c r="A12" s="5"/>
      <c r="B12" s="90"/>
      <c r="C12" s="146"/>
      <c r="D12" s="146"/>
      <c r="E12" s="5"/>
      <c r="F12" s="108">
        <v>2</v>
      </c>
      <c r="G12" s="76" t="s">
        <v>234</v>
      </c>
      <c r="H12" s="15">
        <f>('2018-ÚČ'!J16+'2017-ÚČ'!J16)/2</f>
        <v>3</v>
      </c>
      <c r="I12" s="114" t="str">
        <f t="shared" si="1"/>
        <v>E - NE</v>
      </c>
      <c r="J12" s="116" t="s">
        <v>221</v>
      </c>
      <c r="K12" s="5"/>
      <c r="L12" s="5"/>
      <c r="M12" s="4"/>
      <c r="N12" s="4"/>
    </row>
    <row r="13" spans="1:14" ht="14" x14ac:dyDescent="0.3">
      <c r="A13" s="5"/>
      <c r="B13" s="90"/>
      <c r="C13" s="146"/>
      <c r="D13" s="146"/>
      <c r="E13" s="5"/>
      <c r="F13" s="108">
        <v>3</v>
      </c>
      <c r="G13" s="76" t="s">
        <v>271</v>
      </c>
      <c r="H13" s="15">
        <f>('2021-DE'!I16+'2020-DE'!I16+'2019-DE'!I16)/3</f>
        <v>6</v>
      </c>
      <c r="I13" s="114" t="str">
        <f t="shared" si="1"/>
        <v>E - NE</v>
      </c>
      <c r="J13" s="116" t="s">
        <v>272</v>
      </c>
      <c r="K13" s="5"/>
      <c r="L13" s="5"/>
      <c r="M13" s="4"/>
      <c r="N13" s="4"/>
    </row>
    <row r="14" spans="1:14" ht="14" x14ac:dyDescent="0.3">
      <c r="A14" s="5"/>
      <c r="B14" s="5"/>
      <c r="C14" s="5"/>
      <c r="D14" s="82"/>
      <c r="E14" s="5"/>
      <c r="F14" s="16">
        <v>3</v>
      </c>
      <c r="G14" s="76" t="s">
        <v>254</v>
      </c>
      <c r="H14" s="15">
        <f>('2020-DE'!I16+'2019-DE'!I16+'2018-DE'!I16)/3</f>
        <v>6</v>
      </c>
      <c r="I14" s="114" t="str">
        <f t="shared" si="1"/>
        <v>E - NE</v>
      </c>
      <c r="J14" s="116" t="s">
        <v>261</v>
      </c>
      <c r="K14" s="5"/>
      <c r="L14" s="5"/>
      <c r="M14" s="4"/>
      <c r="N14" s="4"/>
    </row>
    <row r="15" spans="1:14" ht="14" x14ac:dyDescent="0.3">
      <c r="A15" s="5"/>
      <c r="B15" s="5"/>
      <c r="C15" s="5"/>
      <c r="D15" s="82"/>
      <c r="E15" s="111"/>
      <c r="F15" s="16">
        <v>3</v>
      </c>
      <c r="G15" s="76" t="s">
        <v>235</v>
      </c>
      <c r="H15" s="15">
        <f>('2019-DE'!I16+'2018-DE'!I16+'2017-DE'!I16)/3</f>
        <v>6</v>
      </c>
      <c r="I15" s="114" t="str">
        <f t="shared" si="1"/>
        <v>E - NE</v>
      </c>
      <c r="J15" s="116" t="s">
        <v>242</v>
      </c>
      <c r="K15" s="5"/>
      <c r="L15" s="5"/>
      <c r="M15" s="4"/>
      <c r="N15" s="4"/>
    </row>
    <row r="16" spans="1:14" ht="14" x14ac:dyDescent="0.3">
      <c r="A16" s="5"/>
      <c r="B16" s="5"/>
      <c r="C16" s="5"/>
      <c r="D16" s="82"/>
      <c r="E16" s="111"/>
      <c r="F16" s="105">
        <v>2</v>
      </c>
      <c r="G16" s="76" t="s">
        <v>273</v>
      </c>
      <c r="H16" s="15">
        <f>('2021-DE'!I16+'2020-DE'!I16)/2</f>
        <v>6</v>
      </c>
      <c r="I16" s="114" t="str">
        <f t="shared" si="1"/>
        <v>E - NE</v>
      </c>
      <c r="J16" s="116" t="s">
        <v>274</v>
      </c>
      <c r="K16" s="5"/>
      <c r="L16" s="5"/>
      <c r="M16" s="4"/>
      <c r="N16" s="4"/>
    </row>
    <row r="17" spans="1:14" ht="14" x14ac:dyDescent="0.3">
      <c r="A17" s="5"/>
      <c r="B17" s="5"/>
      <c r="C17" s="5"/>
      <c r="D17" s="82"/>
      <c r="E17" s="111"/>
      <c r="F17" s="105">
        <v>2</v>
      </c>
      <c r="G17" s="76" t="s">
        <v>255</v>
      </c>
      <c r="H17" s="15">
        <f>('2020-DE'!I16+'2019-DE'!I16)/2</f>
        <v>6</v>
      </c>
      <c r="I17" s="114" t="str">
        <f t="shared" ref="I17:I29" si="2">IF(H17&lt;=6,$B$10,IF(H17&lt;=9,$B$9,IF(H17&lt;=14,$B$8,IF(H17&gt;22,$B$6,$B$7))))</f>
        <v>E - NE</v>
      </c>
      <c r="J17" s="116" t="s">
        <v>262</v>
      </c>
      <c r="K17" s="5"/>
      <c r="L17" s="5"/>
      <c r="M17" s="4"/>
      <c r="N17" s="4"/>
    </row>
    <row r="18" spans="1:14" ht="14" x14ac:dyDescent="0.3">
      <c r="A18" s="5"/>
      <c r="E18" s="111"/>
      <c r="F18" s="16">
        <v>2</v>
      </c>
      <c r="G18" s="76" t="s">
        <v>236</v>
      </c>
      <c r="H18" s="15">
        <f>('2019-DE'!I16+'2018-DE'!I16)/2</f>
        <v>6</v>
      </c>
      <c r="I18" s="114" t="str">
        <f t="shared" si="2"/>
        <v>E - NE</v>
      </c>
      <c r="J18" s="116" t="s">
        <v>243</v>
      </c>
      <c r="K18" s="5"/>
      <c r="L18" s="5"/>
      <c r="M18" s="4"/>
      <c r="N18" s="4"/>
    </row>
    <row r="19" spans="1:14" ht="14" x14ac:dyDescent="0.3">
      <c r="A19" s="106"/>
      <c r="B19" s="105"/>
      <c r="C19" s="107"/>
      <c r="D19" s="88"/>
      <c r="E19" s="111"/>
      <c r="F19" s="16">
        <v>2</v>
      </c>
      <c r="G19" s="76" t="s">
        <v>219</v>
      </c>
      <c r="H19" s="15">
        <f>('2018-DE'!I16+'2017-DE'!I16)/2</f>
        <v>6</v>
      </c>
      <c r="I19" s="114" t="str">
        <f t="shared" si="2"/>
        <v>E - NE</v>
      </c>
      <c r="J19" s="116" t="s">
        <v>263</v>
      </c>
      <c r="K19" s="5"/>
      <c r="L19" s="5"/>
      <c r="M19" s="4"/>
      <c r="N19" s="4"/>
    </row>
    <row r="20" spans="1:14" ht="14" x14ac:dyDescent="0.3">
      <c r="A20" s="5"/>
      <c r="B20" s="5"/>
      <c r="C20" s="5"/>
      <c r="D20" s="5"/>
      <c r="E20" s="111"/>
      <c r="F20" s="16">
        <v>3</v>
      </c>
      <c r="G20" s="76" t="s">
        <v>283</v>
      </c>
      <c r="H20" s="15">
        <f>('2021-ÚČ'!J16+'2020-ÚČ'!J16+'2019-DE'!I16)/3</f>
        <v>4</v>
      </c>
      <c r="I20" s="114" t="str">
        <f>IF(H20&lt;=6,$B$10,IF(H20&lt;=9,$B$9,IF(H20&lt;=14,$B$8,IF(H20&gt;22,$B$6,$B$7))))</f>
        <v>E - NE</v>
      </c>
      <c r="J20" s="116" t="s">
        <v>284</v>
      </c>
      <c r="K20" s="5"/>
      <c r="L20" s="5"/>
      <c r="M20" s="4"/>
      <c r="N20" s="4"/>
    </row>
    <row r="21" spans="1:14" ht="14" x14ac:dyDescent="0.3">
      <c r="A21" s="5"/>
      <c r="B21" s="5"/>
      <c r="C21" s="5"/>
      <c r="D21" s="5"/>
      <c r="E21" s="111"/>
      <c r="F21" s="16">
        <v>3</v>
      </c>
      <c r="G21" s="76" t="s">
        <v>256</v>
      </c>
      <c r="H21" s="15">
        <f>('2020-ÚČ'!J16+'2019-ÚČ'!J16+'2018-DE'!I16)/3</f>
        <v>4</v>
      </c>
      <c r="I21" s="114" t="str">
        <f t="shared" si="2"/>
        <v>E - NE</v>
      </c>
      <c r="J21" s="116" t="s">
        <v>264</v>
      </c>
      <c r="K21" s="5"/>
      <c r="L21" s="5"/>
      <c r="M21" s="4"/>
      <c r="N21" s="4"/>
    </row>
    <row r="22" spans="1:14" ht="14" x14ac:dyDescent="0.3">
      <c r="A22" s="5"/>
      <c r="B22" s="5"/>
      <c r="C22" s="5"/>
      <c r="D22" s="5"/>
      <c r="E22" s="111"/>
      <c r="F22" s="16">
        <v>3</v>
      </c>
      <c r="G22" s="76" t="s">
        <v>237</v>
      </c>
      <c r="H22" s="15">
        <f>('2019-ÚČ'!J16+'2018-ÚČ'!J16+'2017-DE'!I16)/3</f>
        <v>4</v>
      </c>
      <c r="I22" s="114" t="str">
        <f t="shared" si="2"/>
        <v>E - NE</v>
      </c>
      <c r="J22" s="116" t="s">
        <v>267</v>
      </c>
      <c r="K22" s="5"/>
      <c r="L22" s="5"/>
      <c r="M22" s="4"/>
      <c r="N22" s="4"/>
    </row>
    <row r="23" spans="1:14" ht="14" x14ac:dyDescent="0.3">
      <c r="A23" s="5"/>
      <c r="B23" s="5"/>
      <c r="C23" s="5"/>
      <c r="D23" s="5"/>
      <c r="E23" s="5"/>
      <c r="F23" s="16">
        <v>3</v>
      </c>
      <c r="G23" s="76" t="s">
        <v>281</v>
      </c>
      <c r="H23" s="15">
        <f>('2021-ÚČ'!J16+'2020-DE'!I16+'2019-DE'!I16)/3</f>
        <v>5</v>
      </c>
      <c r="I23" s="114" t="str">
        <f>IF(H23&lt;=6,$B$10,IF(H23&lt;=9,$B$9,IF(H23&lt;=14,$B$8,IF(H23&gt;22,$B$6,$B$7))))</f>
        <v>E - NE</v>
      </c>
      <c r="J23" s="116" t="s">
        <v>282</v>
      </c>
      <c r="K23" s="5"/>
      <c r="L23" s="5"/>
      <c r="M23" s="4"/>
      <c r="N23" s="4"/>
    </row>
    <row r="24" spans="1:14" ht="14" x14ac:dyDescent="0.3">
      <c r="A24" s="5"/>
      <c r="B24" s="5"/>
      <c r="C24" s="5"/>
      <c r="D24" s="5"/>
      <c r="E24" s="5"/>
      <c r="F24" s="16">
        <v>3</v>
      </c>
      <c r="G24" s="76" t="s">
        <v>257</v>
      </c>
      <c r="H24" s="15">
        <f>('2020-ÚČ'!J16+'2019-DE'!I16+'2018-DE'!I16)/3</f>
        <v>5</v>
      </c>
      <c r="I24" s="114" t="str">
        <f>IF(H24&lt;=6,$B$10,IF(H24&lt;=9,$B$9,IF(H24&lt;=14,$B$8,IF(H24&gt;22,$B$6,$B$7))))</f>
        <v>E - NE</v>
      </c>
      <c r="J24" s="116" t="s">
        <v>265</v>
      </c>
      <c r="K24" s="5"/>
      <c r="L24" s="5"/>
      <c r="M24" s="4"/>
      <c r="N24" s="4"/>
    </row>
    <row r="25" spans="1:14" ht="14" x14ac:dyDescent="0.3">
      <c r="A25" s="5"/>
      <c r="B25" s="6"/>
      <c r="C25" s="6"/>
      <c r="D25" s="6"/>
      <c r="E25" s="5"/>
      <c r="F25" s="16">
        <v>3</v>
      </c>
      <c r="G25" s="76" t="s">
        <v>238</v>
      </c>
      <c r="H25" s="15">
        <f>('2019-ÚČ'!J16+'2018-DE'!I16+'2017-DE'!I16)/3</f>
        <v>5</v>
      </c>
      <c r="I25" s="114" t="str">
        <f t="shared" si="2"/>
        <v>E - NE</v>
      </c>
      <c r="J25" s="116" t="s">
        <v>244</v>
      </c>
      <c r="K25" s="5"/>
      <c r="L25" s="5"/>
      <c r="M25" s="4"/>
      <c r="N25" s="4"/>
    </row>
    <row r="26" spans="1:14" ht="14" x14ac:dyDescent="0.3">
      <c r="A26" s="5"/>
      <c r="B26" s="6"/>
      <c r="C26" s="6"/>
      <c r="D26" s="6"/>
      <c r="E26" s="5"/>
      <c r="F26" s="16">
        <v>2</v>
      </c>
      <c r="G26" s="76" t="s">
        <v>279</v>
      </c>
      <c r="H26" s="15">
        <f>('2021-ÚČ'!J16+'2020-DE'!I16)/2</f>
        <v>4.5</v>
      </c>
      <c r="I26" s="114" t="str">
        <f>IF(H26&lt;=6,$B$10,IF(H26&lt;=9,$B$9,IF(H26&lt;=14,$B$8,IF(H26&gt;22,$B$6,$B$7))))</f>
        <v>E - NE</v>
      </c>
      <c r="J26" s="116" t="s">
        <v>280</v>
      </c>
      <c r="K26" s="5"/>
      <c r="L26" s="5"/>
      <c r="M26" s="4"/>
      <c r="N26" s="4"/>
    </row>
    <row r="27" spans="1:14" ht="14" x14ac:dyDescent="0.3">
      <c r="A27" s="5"/>
      <c r="B27" s="6"/>
      <c r="C27" s="6"/>
      <c r="D27" s="6"/>
      <c r="E27" s="5"/>
      <c r="F27" s="16">
        <v>2</v>
      </c>
      <c r="G27" s="76" t="s">
        <v>258</v>
      </c>
      <c r="H27" s="15">
        <f>('2020-ÚČ'!J16+'2019-DE'!I16)/2</f>
        <v>4.5</v>
      </c>
      <c r="I27" s="114" t="str">
        <f t="shared" si="2"/>
        <v>E - NE</v>
      </c>
      <c r="J27" s="116" t="s">
        <v>266</v>
      </c>
      <c r="K27" s="5"/>
      <c r="L27" s="5"/>
      <c r="M27" s="4"/>
      <c r="N27" s="4"/>
    </row>
    <row r="28" spans="1:14" ht="14" x14ac:dyDescent="0.3">
      <c r="A28" s="5"/>
      <c r="B28" s="5"/>
      <c r="C28" s="5"/>
      <c r="D28" s="5"/>
      <c r="E28" s="5"/>
      <c r="F28" s="16">
        <v>2</v>
      </c>
      <c r="G28" s="76" t="s">
        <v>239</v>
      </c>
      <c r="H28" s="15">
        <f>('2019-ÚČ'!J16+'2018-DE'!I16)/2</f>
        <v>4.5</v>
      </c>
      <c r="I28" s="114" t="str">
        <f t="shared" si="2"/>
        <v>E - NE</v>
      </c>
      <c r="J28" s="116" t="s">
        <v>245</v>
      </c>
      <c r="K28" s="5"/>
      <c r="L28" s="5"/>
      <c r="M28" s="4"/>
      <c r="N28" s="4"/>
    </row>
    <row r="29" spans="1:14" ht="14.5" thickBot="1" x14ac:dyDescent="0.35">
      <c r="A29" s="5"/>
      <c r="B29" s="5"/>
      <c r="C29" s="5"/>
      <c r="D29" s="5"/>
      <c r="E29" s="5"/>
      <c r="F29" s="109">
        <v>2</v>
      </c>
      <c r="G29" s="110" t="s">
        <v>220</v>
      </c>
      <c r="H29" s="43">
        <f>('2018-ÚČ'!J16+'2017-DE'!I16)/2</f>
        <v>4.5</v>
      </c>
      <c r="I29" s="151" t="str">
        <f t="shared" si="2"/>
        <v>E - NE</v>
      </c>
      <c r="J29" s="150" t="s">
        <v>222</v>
      </c>
      <c r="K29" s="5"/>
      <c r="L29" s="5"/>
      <c r="M29" s="4"/>
      <c r="N29" s="4"/>
    </row>
    <row r="30" spans="1:14" ht="14.5" thickTop="1" x14ac:dyDescent="0.3">
      <c r="A30" s="5"/>
      <c r="B30" s="5"/>
      <c r="C30" s="5"/>
      <c r="D30" s="5"/>
      <c r="E30" s="5"/>
      <c r="K30" s="5"/>
      <c r="L30" s="5"/>
      <c r="M30" s="4"/>
      <c r="N30" s="4"/>
    </row>
    <row r="31" spans="1:14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  <c r="N31" s="4"/>
    </row>
    <row r="32" spans="1:14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  <c r="N32" s="4"/>
    </row>
    <row r="33" spans="1:14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</row>
    <row r="34" spans="1:14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</row>
    <row r="35" spans="1:14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</row>
    <row r="36" spans="1:14" ht="14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4"/>
      <c r="N36" s="4"/>
    </row>
    <row r="37" spans="1:14" ht="1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4"/>
      <c r="N37" s="4"/>
    </row>
    <row r="38" spans="1:14" ht="1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"/>
      <c r="N38" s="4"/>
    </row>
    <row r="39" spans="1:14" ht="14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4"/>
      <c r="N39" s="4"/>
    </row>
    <row r="40" spans="1:14" ht="14" x14ac:dyDescent="0.3">
      <c r="A40" s="5"/>
      <c r="B40" s="5"/>
      <c r="C40" s="5"/>
      <c r="D40" s="5"/>
      <c r="E40" s="5"/>
      <c r="F40" s="4"/>
      <c r="G40" s="4"/>
      <c r="H40" s="4"/>
      <c r="I40" s="4"/>
      <c r="J40" s="4"/>
      <c r="K40" s="5"/>
      <c r="L40" s="5"/>
      <c r="M40" s="4"/>
      <c r="N40" s="4"/>
    </row>
    <row r="41" spans="1:14" ht="14" x14ac:dyDescent="0.3">
      <c r="A41" s="5"/>
      <c r="B41" s="5"/>
      <c r="C41" s="5"/>
      <c r="D41" s="5"/>
      <c r="E41" s="5"/>
      <c r="F41" s="4"/>
      <c r="G41" s="4"/>
      <c r="H41" s="4"/>
      <c r="I41" s="4"/>
      <c r="J41" s="4"/>
      <c r="K41" s="5"/>
      <c r="L41" s="5"/>
      <c r="M41" s="4"/>
      <c r="N41" s="4"/>
    </row>
    <row r="42" spans="1:14" ht="14" x14ac:dyDescent="0.3">
      <c r="A42" s="5"/>
      <c r="B42" s="5"/>
      <c r="C42" s="5"/>
      <c r="D42" s="5"/>
      <c r="E42" s="5"/>
      <c r="F42" s="4"/>
      <c r="G42" s="4"/>
      <c r="H42" s="4"/>
      <c r="I42" s="4"/>
      <c r="J42" s="4"/>
      <c r="K42" s="5"/>
      <c r="L42" s="5"/>
      <c r="M42" s="4"/>
      <c r="N42" s="4"/>
    </row>
    <row r="43" spans="1:14" ht="14" x14ac:dyDescent="0.3">
      <c r="A43" s="5"/>
      <c r="B43" s="5"/>
      <c r="C43" s="5"/>
      <c r="D43" s="5"/>
      <c r="E43" s="5"/>
      <c r="F43" s="4"/>
      <c r="G43" s="4"/>
      <c r="H43" s="4"/>
      <c r="I43" s="4"/>
      <c r="J43" s="4"/>
      <c r="K43" s="5"/>
      <c r="L43" s="5"/>
      <c r="M43" s="4"/>
      <c r="N43" s="4"/>
    </row>
    <row r="44" spans="1:14" ht="14" x14ac:dyDescent="0.3">
      <c r="A44" s="5"/>
      <c r="B44" s="5"/>
      <c r="C44" s="5"/>
      <c r="D44" s="5"/>
      <c r="E44" s="5"/>
      <c r="F44" s="4"/>
      <c r="G44" s="4"/>
      <c r="H44" s="4"/>
      <c r="I44" s="4"/>
      <c r="J44" s="4"/>
      <c r="K44" s="5"/>
      <c r="L44" s="5"/>
      <c r="M44" s="4"/>
      <c r="N44" s="4"/>
    </row>
    <row r="45" spans="1:14" ht="14" x14ac:dyDescent="0.3">
      <c r="A45" s="5"/>
      <c r="B45" s="5"/>
      <c r="C45" s="5"/>
      <c r="D45" s="5"/>
      <c r="E45" s="5"/>
      <c r="F45" s="4"/>
      <c r="G45" s="4"/>
      <c r="H45" s="4"/>
      <c r="I45" s="4"/>
      <c r="J45" s="4"/>
      <c r="K45" s="5"/>
      <c r="L45" s="5"/>
      <c r="M45" s="4"/>
      <c r="N45" s="4"/>
    </row>
    <row r="46" spans="1:14" ht="14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4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4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4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4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4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4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4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4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4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4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4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4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4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4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4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4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4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4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4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4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4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4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4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4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4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4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4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4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4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4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4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4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4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4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4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4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4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4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4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4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4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4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4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4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4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4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4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4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4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4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4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4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4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4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4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4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4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4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4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4" x14ac:dyDescent="0.3">
      <c r="A302" s="4"/>
      <c r="B302" s="4"/>
      <c r="C302" s="4"/>
      <c r="D302" s="4"/>
      <c r="E302" s="4"/>
      <c r="K302" s="4"/>
      <c r="L302" s="4"/>
      <c r="M302" s="4"/>
      <c r="N302" s="4"/>
    </row>
    <row r="303" spans="1:14" ht="14" x14ac:dyDescent="0.3">
      <c r="A303" s="4"/>
      <c r="B303" s="4"/>
      <c r="C303" s="4"/>
      <c r="D303" s="4"/>
      <c r="E303" s="4"/>
      <c r="K303" s="4"/>
      <c r="L303" s="4"/>
      <c r="M303" s="4"/>
      <c r="N303" s="4"/>
    </row>
    <row r="304" spans="1:14" ht="14" x14ac:dyDescent="0.3">
      <c r="A304" s="4"/>
      <c r="B304" s="4"/>
      <c r="C304" s="4"/>
      <c r="D304" s="4"/>
      <c r="E304" s="4"/>
      <c r="K304" s="4"/>
      <c r="L304" s="4"/>
      <c r="M304" s="4"/>
      <c r="N304" s="4"/>
    </row>
    <row r="305" spans="1:14" ht="14" x14ac:dyDescent="0.3">
      <c r="A305" s="4"/>
      <c r="B305" s="4"/>
      <c r="C305" s="4"/>
      <c r="D305" s="4"/>
      <c r="E305" s="4"/>
      <c r="K305" s="4"/>
      <c r="L305" s="4"/>
      <c r="M305" s="4"/>
      <c r="N305" s="4"/>
    </row>
    <row r="306" spans="1:14" ht="14" x14ac:dyDescent="0.3">
      <c r="A306" s="4"/>
      <c r="B306" s="4"/>
      <c r="C306" s="4"/>
      <c r="D306" s="4"/>
      <c r="E306" s="4"/>
      <c r="K306" s="4"/>
      <c r="L306" s="4"/>
      <c r="M306" s="4"/>
      <c r="N306" s="4"/>
    </row>
    <row r="307" spans="1:14" ht="14" x14ac:dyDescent="0.3">
      <c r="A307" s="4"/>
      <c r="B307" s="4"/>
      <c r="C307" s="4"/>
      <c r="D307" s="4"/>
      <c r="E307" s="4"/>
      <c r="K307" s="4"/>
      <c r="L307" s="4"/>
      <c r="M307" s="4"/>
      <c r="N307" s="4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C9" sqref="C9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223</v>
      </c>
      <c r="D2" s="7"/>
      <c r="E2" s="127"/>
      <c r="F2" s="129"/>
      <c r="G2" s="8"/>
      <c r="H2" s="21" t="s">
        <v>286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121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111</v>
      </c>
      <c r="C7" s="97" t="s">
        <v>203</v>
      </c>
      <c r="D7" s="11" t="s">
        <v>102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112</v>
      </c>
      <c r="C8" s="97" t="s">
        <v>4</v>
      </c>
      <c r="D8" s="11" t="s">
        <v>179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113</v>
      </c>
      <c r="C9" s="97" t="s">
        <v>7</v>
      </c>
      <c r="D9" s="11" t="s">
        <v>180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122</v>
      </c>
      <c r="C10" s="97" t="s">
        <v>8</v>
      </c>
      <c r="D10" s="11" t="s">
        <v>181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124</v>
      </c>
      <c r="C11" s="97" t="s">
        <v>123</v>
      </c>
      <c r="D11" s="11" t="s">
        <v>182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204</v>
      </c>
      <c r="C12" s="97" t="s">
        <v>138</v>
      </c>
      <c r="D12" s="11" t="s">
        <v>183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125</v>
      </c>
      <c r="C13" s="97" t="s">
        <v>9</v>
      </c>
      <c r="D13" s="11" t="s">
        <v>208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114</v>
      </c>
      <c r="C14" s="97" t="s">
        <v>168</v>
      </c>
      <c r="D14" s="11" t="s">
        <v>209</v>
      </c>
      <c r="E14" s="164"/>
      <c r="F14" s="101"/>
      <c r="G14" s="16">
        <v>9</v>
      </c>
      <c r="H14" s="14" t="s">
        <v>103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137</v>
      </c>
      <c r="C15" s="104" t="s">
        <v>138</v>
      </c>
      <c r="D15" s="11" t="s">
        <v>186</v>
      </c>
      <c r="E15" s="164"/>
      <c r="F15" s="101"/>
      <c r="G15" s="16">
        <v>10</v>
      </c>
      <c r="H15" s="14" t="s">
        <v>104</v>
      </c>
      <c r="I15" s="15" t="e">
        <f>((E7-'2020-ÚČ'!E7+E41)/'2020-ÚČ'!E7)*100</f>
        <v>#DIV/0!</v>
      </c>
      <c r="J15" s="17">
        <f>IF(AND(E7=0,E41=0,'2020-ÚČ'!E7=0),0, IF('2020-ÚČ'!E7=0,3,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210</v>
      </c>
      <c r="E16" s="164"/>
      <c r="F16" s="101"/>
      <c r="G16" s="18" t="s">
        <v>39</v>
      </c>
      <c r="H16" s="19" t="s">
        <v>287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115</v>
      </c>
      <c r="C17" s="97" t="s">
        <v>110</v>
      </c>
      <c r="D17" s="11" t="s">
        <v>211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116</v>
      </c>
      <c r="C18" s="97" t="s">
        <v>126</v>
      </c>
      <c r="D18" s="11" t="s">
        <v>189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127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128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117</v>
      </c>
      <c r="C21" s="97" t="s">
        <v>3</v>
      </c>
      <c r="D21" s="11" t="s">
        <v>98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129</v>
      </c>
      <c r="C22" s="97" t="s">
        <v>130</v>
      </c>
      <c r="D22" s="11" t="s">
        <v>212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131</v>
      </c>
      <c r="C23" s="97" t="s">
        <v>5</v>
      </c>
      <c r="D23" s="11" t="s">
        <v>213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122</v>
      </c>
      <c r="C24" s="97" t="s">
        <v>134</v>
      </c>
      <c r="D24" s="11" t="s">
        <v>214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135</v>
      </c>
      <c r="C25" s="97" t="s">
        <v>6</v>
      </c>
      <c r="D25" s="121" t="s">
        <v>215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133</v>
      </c>
      <c r="C26" s="97" t="s">
        <v>132</v>
      </c>
      <c r="D26" s="11" t="s">
        <v>216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125</v>
      </c>
      <c r="C27" s="153" t="s">
        <v>136</v>
      </c>
      <c r="D27" s="121" t="s">
        <v>217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137</v>
      </c>
      <c r="C28" s="98" t="s">
        <v>136</v>
      </c>
      <c r="D28" s="13" t="s">
        <v>218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224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121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140</v>
      </c>
      <c r="C33" s="97" t="s">
        <v>141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118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167</v>
      </c>
      <c r="C35" s="97" t="s">
        <v>26</v>
      </c>
      <c r="D35" s="11" t="s">
        <v>169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139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145</v>
      </c>
      <c r="C37" s="97" t="s">
        <v>146</v>
      </c>
      <c r="D37" s="11" t="s">
        <v>171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148</v>
      </c>
      <c r="C38" s="97" t="s">
        <v>147</v>
      </c>
      <c r="D38" s="11" t="s">
        <v>172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111</v>
      </c>
      <c r="C39" s="97" t="s">
        <v>142</v>
      </c>
      <c r="D39" s="11" t="s">
        <v>170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143</v>
      </c>
      <c r="C40" s="97" t="s">
        <v>144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149</v>
      </c>
      <c r="C41" s="97" t="s">
        <v>150</v>
      </c>
      <c r="D41" s="11" t="s">
        <v>173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155</v>
      </c>
      <c r="C42" s="103" t="s">
        <v>156</v>
      </c>
      <c r="D42" s="120" t="s">
        <v>175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157</v>
      </c>
      <c r="C43" s="103" t="s">
        <v>158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159</v>
      </c>
      <c r="C44" s="103" t="s">
        <v>160</v>
      </c>
      <c r="D44" s="120" t="s">
        <v>176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151</v>
      </c>
      <c r="C45" s="97" t="s">
        <v>152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154</v>
      </c>
      <c r="C46" s="97" t="s">
        <v>205</v>
      </c>
      <c r="D46" s="11" t="s">
        <v>174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161</v>
      </c>
      <c r="C47" s="103" t="s">
        <v>162</v>
      </c>
      <c r="D47" s="120" t="s">
        <v>177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120</v>
      </c>
      <c r="C48" s="97" t="s">
        <v>163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164</v>
      </c>
      <c r="C49" s="97" t="s">
        <v>165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119</v>
      </c>
      <c r="C50" s="98" t="s">
        <v>166</v>
      </c>
      <c r="D50" s="13" t="s">
        <v>178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I15" sqref="I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223</v>
      </c>
      <c r="D2" s="7"/>
      <c r="E2" s="127"/>
      <c r="F2" s="129"/>
      <c r="G2" s="8"/>
      <c r="H2" s="21" t="s">
        <v>248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121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111</v>
      </c>
      <c r="C7" s="97" t="s">
        <v>203</v>
      </c>
      <c r="D7" s="11" t="s">
        <v>102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112</v>
      </c>
      <c r="C8" s="97" t="s">
        <v>4</v>
      </c>
      <c r="D8" s="11" t="s">
        <v>179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113</v>
      </c>
      <c r="C9" s="97" t="s">
        <v>7</v>
      </c>
      <c r="D9" s="11" t="s">
        <v>180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122</v>
      </c>
      <c r="C10" s="97" t="s">
        <v>8</v>
      </c>
      <c r="D10" s="11" t="s">
        <v>181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124</v>
      </c>
      <c r="C11" s="97" t="s">
        <v>123</v>
      </c>
      <c r="D11" s="11" t="s">
        <v>182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204</v>
      </c>
      <c r="C12" s="97" t="s">
        <v>138</v>
      </c>
      <c r="D12" s="11" t="s">
        <v>183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125</v>
      </c>
      <c r="C13" s="97" t="s">
        <v>9</v>
      </c>
      <c r="D13" s="11" t="s">
        <v>208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114</v>
      </c>
      <c r="C14" s="97" t="s">
        <v>168</v>
      </c>
      <c r="D14" s="11" t="s">
        <v>209</v>
      </c>
      <c r="E14" s="164"/>
      <c r="F14" s="101"/>
      <c r="G14" s="16">
        <v>9</v>
      </c>
      <c r="H14" s="14" t="s">
        <v>103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137</v>
      </c>
      <c r="C15" s="104" t="s">
        <v>138</v>
      </c>
      <c r="D15" s="11" t="s">
        <v>186</v>
      </c>
      <c r="E15" s="164"/>
      <c r="F15" s="101"/>
      <c r="G15" s="16">
        <v>10</v>
      </c>
      <c r="H15" s="14" t="s">
        <v>104</v>
      </c>
      <c r="I15" s="15" t="e">
        <f>((E7-'2019-ÚČ'!E7+E41)/'2019-ÚČ'!E7)*100</f>
        <v>#DIV/0!</v>
      </c>
      <c r="J15" s="17">
        <f>IF(AND(E7=0,E41=0,'2019-ÚČ'!E7=0),0, IF('2019-ÚČ'!E7=0,3,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210</v>
      </c>
      <c r="E16" s="164"/>
      <c r="F16" s="101"/>
      <c r="G16" s="18" t="s">
        <v>39</v>
      </c>
      <c r="H16" s="19" t="s">
        <v>249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115</v>
      </c>
      <c r="C17" s="97" t="s">
        <v>110</v>
      </c>
      <c r="D17" s="11" t="s">
        <v>211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116</v>
      </c>
      <c r="C18" s="97" t="s">
        <v>126</v>
      </c>
      <c r="D18" s="11" t="s">
        <v>189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127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128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117</v>
      </c>
      <c r="C21" s="97" t="s">
        <v>3</v>
      </c>
      <c r="D21" s="11" t="s">
        <v>98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129</v>
      </c>
      <c r="C22" s="97" t="s">
        <v>130</v>
      </c>
      <c r="D22" s="11" t="s">
        <v>212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131</v>
      </c>
      <c r="C23" s="97" t="s">
        <v>5</v>
      </c>
      <c r="D23" s="11" t="s">
        <v>213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122</v>
      </c>
      <c r="C24" s="97" t="s">
        <v>134</v>
      </c>
      <c r="D24" s="11" t="s">
        <v>214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135</v>
      </c>
      <c r="C25" s="97" t="s">
        <v>6</v>
      </c>
      <c r="D25" s="121" t="s">
        <v>215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133</v>
      </c>
      <c r="C26" s="97" t="s">
        <v>132</v>
      </c>
      <c r="D26" s="11" t="s">
        <v>216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125</v>
      </c>
      <c r="C27" s="153" t="s">
        <v>136</v>
      </c>
      <c r="D27" s="121" t="s">
        <v>217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137</v>
      </c>
      <c r="C28" s="98" t="s">
        <v>136</v>
      </c>
      <c r="D28" s="13" t="s">
        <v>218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224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121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140</v>
      </c>
      <c r="C33" s="97" t="s">
        <v>141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118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167</v>
      </c>
      <c r="C35" s="97" t="s">
        <v>26</v>
      </c>
      <c r="D35" s="11" t="s">
        <v>169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139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145</v>
      </c>
      <c r="C37" s="97" t="s">
        <v>146</v>
      </c>
      <c r="D37" s="11" t="s">
        <v>171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148</v>
      </c>
      <c r="C38" s="97" t="s">
        <v>147</v>
      </c>
      <c r="D38" s="11" t="s">
        <v>172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111</v>
      </c>
      <c r="C39" s="97" t="s">
        <v>142</v>
      </c>
      <c r="D39" s="11" t="s">
        <v>170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143</v>
      </c>
      <c r="C40" s="97" t="s">
        <v>144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149</v>
      </c>
      <c r="C41" s="97" t="s">
        <v>150</v>
      </c>
      <c r="D41" s="11" t="s">
        <v>173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155</v>
      </c>
      <c r="C42" s="103" t="s">
        <v>156</v>
      </c>
      <c r="D42" s="120" t="s">
        <v>175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157</v>
      </c>
      <c r="C43" s="103" t="s">
        <v>158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159</v>
      </c>
      <c r="C44" s="103" t="s">
        <v>160</v>
      </c>
      <c r="D44" s="120" t="s">
        <v>176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151</v>
      </c>
      <c r="C45" s="97" t="s">
        <v>152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154</v>
      </c>
      <c r="C46" s="97" t="s">
        <v>205</v>
      </c>
      <c r="D46" s="11" t="s">
        <v>174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161</v>
      </c>
      <c r="C47" s="103" t="s">
        <v>162</v>
      </c>
      <c r="D47" s="120" t="s">
        <v>177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120</v>
      </c>
      <c r="C48" s="97" t="s">
        <v>163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164</v>
      </c>
      <c r="C49" s="97" t="s">
        <v>165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119</v>
      </c>
      <c r="C50" s="98" t="s">
        <v>166</v>
      </c>
      <c r="D50" s="13" t="s">
        <v>178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223</v>
      </c>
      <c r="D2" s="7"/>
      <c r="E2" s="127"/>
      <c r="F2" s="129"/>
      <c r="G2" s="8"/>
      <c r="H2" s="21" t="s">
        <v>230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121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111</v>
      </c>
      <c r="C7" s="97" t="s">
        <v>203</v>
      </c>
      <c r="D7" s="11" t="s">
        <v>102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112</v>
      </c>
      <c r="C8" s="97" t="s">
        <v>4</v>
      </c>
      <c r="D8" s="11" t="s">
        <v>179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113</v>
      </c>
      <c r="C9" s="97" t="s">
        <v>7</v>
      </c>
      <c r="D9" s="11" t="s">
        <v>180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122</v>
      </c>
      <c r="C10" s="97" t="s">
        <v>8</v>
      </c>
      <c r="D10" s="11" t="s">
        <v>181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124</v>
      </c>
      <c r="C11" s="97" t="s">
        <v>123</v>
      </c>
      <c r="D11" s="11" t="s">
        <v>182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204</v>
      </c>
      <c r="C12" s="97" t="s">
        <v>138</v>
      </c>
      <c r="D12" s="11" t="s">
        <v>183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125</v>
      </c>
      <c r="C13" s="97" t="s">
        <v>9</v>
      </c>
      <c r="D13" s="11" t="s">
        <v>208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114</v>
      </c>
      <c r="C14" s="97" t="s">
        <v>168</v>
      </c>
      <c r="D14" s="11" t="s">
        <v>209</v>
      </c>
      <c r="E14" s="164"/>
      <c r="F14" s="101"/>
      <c r="G14" s="16">
        <v>9</v>
      </c>
      <c r="H14" s="14" t="s">
        <v>103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137</v>
      </c>
      <c r="C15" s="104" t="s">
        <v>138</v>
      </c>
      <c r="D15" s="11" t="s">
        <v>186</v>
      </c>
      <c r="E15" s="164"/>
      <c r="F15" s="101"/>
      <c r="G15" s="16">
        <v>10</v>
      </c>
      <c r="H15" s="14" t="s">
        <v>104</v>
      </c>
      <c r="I15" s="15" t="e">
        <f>((E7-'2018-ÚČ'!E7+E41)/'2018-ÚČ'!E7)*100</f>
        <v>#DIV/0!</v>
      </c>
      <c r="J15" s="17">
        <f>IF(AND(E7=0,E41=0,'2018-ÚČ'!E7=0),0, IF('2018-ÚČ'!E7=0,3,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210</v>
      </c>
      <c r="E16" s="164"/>
      <c r="F16" s="101"/>
      <c r="G16" s="18" t="s">
        <v>39</v>
      </c>
      <c r="H16" s="19" t="s">
        <v>231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115</v>
      </c>
      <c r="C17" s="97" t="s">
        <v>110</v>
      </c>
      <c r="D17" s="11" t="s">
        <v>211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116</v>
      </c>
      <c r="C18" s="97" t="s">
        <v>126</v>
      </c>
      <c r="D18" s="11" t="s">
        <v>189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127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128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117</v>
      </c>
      <c r="C21" s="97" t="s">
        <v>3</v>
      </c>
      <c r="D21" s="11" t="s">
        <v>98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129</v>
      </c>
      <c r="C22" s="97" t="s">
        <v>130</v>
      </c>
      <c r="D22" s="11" t="s">
        <v>212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131</v>
      </c>
      <c r="C23" s="97" t="s">
        <v>5</v>
      </c>
      <c r="D23" s="11" t="s">
        <v>213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122</v>
      </c>
      <c r="C24" s="97" t="s">
        <v>134</v>
      </c>
      <c r="D24" s="11" t="s">
        <v>214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135</v>
      </c>
      <c r="C25" s="97" t="s">
        <v>6</v>
      </c>
      <c r="D25" s="121" t="s">
        <v>215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133</v>
      </c>
      <c r="C26" s="97" t="s">
        <v>132</v>
      </c>
      <c r="D26" s="11" t="s">
        <v>216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125</v>
      </c>
      <c r="C27" s="153" t="s">
        <v>136</v>
      </c>
      <c r="D27" s="121" t="s">
        <v>217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137</v>
      </c>
      <c r="C28" s="98" t="s">
        <v>136</v>
      </c>
      <c r="D28" s="13" t="s">
        <v>218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224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121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140</v>
      </c>
      <c r="C33" s="97" t="s">
        <v>141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118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167</v>
      </c>
      <c r="C35" s="97" t="s">
        <v>26</v>
      </c>
      <c r="D35" s="11" t="s">
        <v>169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139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145</v>
      </c>
      <c r="C37" s="97" t="s">
        <v>146</v>
      </c>
      <c r="D37" s="11" t="s">
        <v>171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148</v>
      </c>
      <c r="C38" s="97" t="s">
        <v>147</v>
      </c>
      <c r="D38" s="11" t="s">
        <v>172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111</v>
      </c>
      <c r="C39" s="97" t="s">
        <v>142</v>
      </c>
      <c r="D39" s="11" t="s">
        <v>170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143</v>
      </c>
      <c r="C40" s="97" t="s">
        <v>144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149</v>
      </c>
      <c r="C41" s="97" t="s">
        <v>150</v>
      </c>
      <c r="D41" s="11" t="s">
        <v>173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155</v>
      </c>
      <c r="C42" s="103" t="s">
        <v>156</v>
      </c>
      <c r="D42" s="120" t="s">
        <v>175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157</v>
      </c>
      <c r="C43" s="103" t="s">
        <v>158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159</v>
      </c>
      <c r="C44" s="103" t="s">
        <v>160</v>
      </c>
      <c r="D44" s="120" t="s">
        <v>176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151</v>
      </c>
      <c r="C45" s="97" t="s">
        <v>152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154</v>
      </c>
      <c r="C46" s="97" t="s">
        <v>205</v>
      </c>
      <c r="D46" s="11" t="s">
        <v>174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161</v>
      </c>
      <c r="C47" s="103" t="s">
        <v>162</v>
      </c>
      <c r="D47" s="120" t="s">
        <v>177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120</v>
      </c>
      <c r="C48" s="97" t="s">
        <v>163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164</v>
      </c>
      <c r="C49" s="97" t="s">
        <v>165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119</v>
      </c>
      <c r="C50" s="98" t="s">
        <v>166</v>
      </c>
      <c r="D50" s="13" t="s">
        <v>178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223</v>
      </c>
      <c r="D2" s="7"/>
      <c r="E2" s="127"/>
      <c r="F2" s="129"/>
      <c r="G2" s="8"/>
      <c r="H2" s="21" t="s">
        <v>206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121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111</v>
      </c>
      <c r="C7" s="97" t="s">
        <v>203</v>
      </c>
      <c r="D7" s="11" t="s">
        <v>102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112</v>
      </c>
      <c r="C8" s="97" t="s">
        <v>4</v>
      </c>
      <c r="D8" s="11" t="s">
        <v>179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113</v>
      </c>
      <c r="C9" s="97" t="s">
        <v>7</v>
      </c>
      <c r="D9" s="11" t="s">
        <v>180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122</v>
      </c>
      <c r="C10" s="97" t="s">
        <v>8</v>
      </c>
      <c r="D10" s="11" t="s">
        <v>181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124</v>
      </c>
      <c r="C11" s="97" t="s">
        <v>123</v>
      </c>
      <c r="D11" s="11" t="s">
        <v>182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204</v>
      </c>
      <c r="C12" s="97" t="s">
        <v>138</v>
      </c>
      <c r="D12" s="11" t="s">
        <v>183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125</v>
      </c>
      <c r="C13" s="97" t="s">
        <v>9</v>
      </c>
      <c r="D13" s="11" t="s">
        <v>208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114</v>
      </c>
      <c r="C14" s="97" t="s">
        <v>168</v>
      </c>
      <c r="D14" s="11" t="s">
        <v>209</v>
      </c>
      <c r="E14" s="164"/>
      <c r="F14" s="101"/>
      <c r="G14" s="16">
        <v>9</v>
      </c>
      <c r="H14" s="14" t="s">
        <v>103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137</v>
      </c>
      <c r="C15" s="104" t="s">
        <v>138</v>
      </c>
      <c r="D15" s="11" t="s">
        <v>186</v>
      </c>
      <c r="E15" s="164"/>
      <c r="F15" s="101"/>
      <c r="G15" s="16">
        <v>10</v>
      </c>
      <c r="H15" s="14" t="s">
        <v>104</v>
      </c>
      <c r="I15" s="15" t="e">
        <f>((E7-'2017-ÚČ'!E7+E41)/'2017-ÚČ'!E7)*100</f>
        <v>#DIV/0!</v>
      </c>
      <c r="J15" s="17">
        <f>IF(AND(E7=0,E41=0,'2017-ÚČ'!E7=0),0, IF('2017-ÚČ'!E7=0,3,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210</v>
      </c>
      <c r="E16" s="164"/>
      <c r="F16" s="101"/>
      <c r="G16" s="18" t="s">
        <v>39</v>
      </c>
      <c r="H16" s="19" t="s">
        <v>207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115</v>
      </c>
      <c r="C17" s="97" t="s">
        <v>110</v>
      </c>
      <c r="D17" s="11" t="s">
        <v>211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116</v>
      </c>
      <c r="C18" s="97" t="s">
        <v>126</v>
      </c>
      <c r="D18" s="11" t="s">
        <v>189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127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128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117</v>
      </c>
      <c r="C21" s="97" t="s">
        <v>3</v>
      </c>
      <c r="D21" s="11" t="s">
        <v>98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129</v>
      </c>
      <c r="C22" s="97" t="s">
        <v>130</v>
      </c>
      <c r="D22" s="11" t="s">
        <v>212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131</v>
      </c>
      <c r="C23" s="97" t="s">
        <v>5</v>
      </c>
      <c r="D23" s="11" t="s">
        <v>213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122</v>
      </c>
      <c r="C24" s="97" t="s">
        <v>134</v>
      </c>
      <c r="D24" s="11" t="s">
        <v>214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135</v>
      </c>
      <c r="C25" s="97" t="s">
        <v>6</v>
      </c>
      <c r="D25" s="121" t="s">
        <v>215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133</v>
      </c>
      <c r="C26" s="97" t="s">
        <v>132</v>
      </c>
      <c r="D26" s="11" t="s">
        <v>216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125</v>
      </c>
      <c r="C27" s="153" t="s">
        <v>136</v>
      </c>
      <c r="D27" s="121" t="s">
        <v>217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137</v>
      </c>
      <c r="C28" s="98" t="s">
        <v>136</v>
      </c>
      <c r="D28" s="13" t="s">
        <v>218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224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121</v>
      </c>
      <c r="C32" s="161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140</v>
      </c>
      <c r="C33" s="97" t="s">
        <v>141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118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167</v>
      </c>
      <c r="C35" s="97" t="s">
        <v>26</v>
      </c>
      <c r="D35" s="11" t="s">
        <v>169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139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145</v>
      </c>
      <c r="C37" s="97" t="s">
        <v>146</v>
      </c>
      <c r="D37" s="11" t="s">
        <v>171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148</v>
      </c>
      <c r="C38" s="97" t="s">
        <v>147</v>
      </c>
      <c r="D38" s="11" t="s">
        <v>172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111</v>
      </c>
      <c r="C39" s="97" t="s">
        <v>142</v>
      </c>
      <c r="D39" s="11" t="s">
        <v>170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143</v>
      </c>
      <c r="C40" s="97" t="s">
        <v>144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149</v>
      </c>
      <c r="C41" s="97" t="s">
        <v>150</v>
      </c>
      <c r="D41" s="11" t="s">
        <v>173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155</v>
      </c>
      <c r="C42" s="103" t="s">
        <v>156</v>
      </c>
      <c r="D42" s="120" t="s">
        <v>175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157</v>
      </c>
      <c r="C43" s="103" t="s">
        <v>158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3">
      <c r="A44" s="6"/>
      <c r="B44" s="101" t="s">
        <v>159</v>
      </c>
      <c r="C44" s="103" t="s">
        <v>160</v>
      </c>
      <c r="D44" s="120" t="s">
        <v>176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3">
      <c r="A45" s="6"/>
      <c r="B45" s="101" t="s">
        <v>151</v>
      </c>
      <c r="C45" s="97" t="s">
        <v>152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3">
      <c r="A46" s="6"/>
      <c r="B46" s="101" t="s">
        <v>154</v>
      </c>
      <c r="C46" s="97" t="s">
        <v>205</v>
      </c>
      <c r="D46" s="11" t="s">
        <v>174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3">
      <c r="A47" s="6"/>
      <c r="B47" s="101" t="s">
        <v>161</v>
      </c>
      <c r="C47" s="103" t="s">
        <v>162</v>
      </c>
      <c r="D47" s="120" t="s">
        <v>177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120</v>
      </c>
      <c r="C48" s="97" t="s">
        <v>163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164</v>
      </c>
      <c r="C49" s="97" t="s">
        <v>165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119</v>
      </c>
      <c r="C50" s="98" t="s">
        <v>166</v>
      </c>
      <c r="D50" s="13" t="s">
        <v>178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91"/>
  <sheetViews>
    <sheetView zoomScale="75" zoomScaleNormal="75" workbookViewId="0">
      <selection activeCell="I15" sqref="I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223</v>
      </c>
      <c r="D2" s="7"/>
      <c r="E2" s="127"/>
      <c r="F2" s="129"/>
      <c r="G2" s="8"/>
      <c r="H2" s="21" t="s">
        <v>200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121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31"/>
      <c r="F6" s="129"/>
      <c r="G6" s="16">
        <v>1</v>
      </c>
      <c r="H6" s="14" t="s">
        <v>11</v>
      </c>
      <c r="I6" s="15" t="e">
        <f>((E46+E40+E41+E42+E45)/E6)*100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111</v>
      </c>
      <c r="C7" s="97" t="s">
        <v>101</v>
      </c>
      <c r="D7" s="11" t="s">
        <v>102</v>
      </c>
      <c r="E7" s="131"/>
      <c r="F7" s="129"/>
      <c r="G7" s="16">
        <v>2</v>
      </c>
      <c r="H7" s="14" t="s">
        <v>34</v>
      </c>
      <c r="I7" s="15" t="e">
        <f>((E16+E17+E18)/E6)*100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112</v>
      </c>
      <c r="C8" s="97" t="s">
        <v>4</v>
      </c>
      <c r="D8" s="11" t="s">
        <v>179</v>
      </c>
      <c r="E8" s="131"/>
      <c r="F8" s="129"/>
      <c r="G8" s="16">
        <v>3</v>
      </c>
      <c r="H8" s="14" t="s">
        <v>16</v>
      </c>
      <c r="I8" s="15" t="e">
        <f>((E32-E34)+(E31-E37-E38)-(E35+E36))/(E33)*100</f>
        <v>#DIV/0!</v>
      </c>
      <c r="J8" s="17">
        <f>IF((E33)&lt;=0,1,IF(I8&lt;15,1,IF(I8&gt;30,3,2)))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113</v>
      </c>
      <c r="C9" s="97" t="s">
        <v>7</v>
      </c>
      <c r="D9" s="11" t="s">
        <v>180</v>
      </c>
      <c r="E9" s="131"/>
      <c r="F9" s="129"/>
      <c r="G9" s="16">
        <v>4</v>
      </c>
      <c r="H9" s="14" t="s">
        <v>15</v>
      </c>
      <c r="I9" s="15" t="e">
        <f>((E48+E39+E43+E44)/(E32+E31-E37-E38))*100</f>
        <v>#DIV/0!</v>
      </c>
      <c r="J9" s="17">
        <f>IF(E48+E39+E43+E44&lt;=0,0, IF(E32+E31-E37-E38&lt;=0,0,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122</v>
      </c>
      <c r="C10" s="97" t="s">
        <v>8</v>
      </c>
      <c r="D10" s="11" t="s">
        <v>181</v>
      </c>
      <c r="E10" s="131"/>
      <c r="F10" s="129"/>
      <c r="G10" s="16">
        <v>5</v>
      </c>
      <c r="H10" s="14" t="s">
        <v>17</v>
      </c>
      <c r="I10" s="15" t="e">
        <f>((E19-E21-E25-E20)/E15)*100</f>
        <v>#DIV/0!</v>
      </c>
      <c r="J10" s="17">
        <f>IF(E15&lt;=0,0,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124</v>
      </c>
      <c r="C11" s="97" t="s">
        <v>123</v>
      </c>
      <c r="D11" s="11" t="s">
        <v>182</v>
      </c>
      <c r="E11" s="131"/>
      <c r="F11" s="129"/>
      <c r="G11" s="16">
        <v>6</v>
      </c>
      <c r="H11" s="14" t="s">
        <v>12</v>
      </c>
      <c r="I11" s="15" t="e">
        <f>(E46+E40+E41+E42+E45)/E47</f>
        <v>#DIV/0!</v>
      </c>
      <c r="J11" s="17">
        <f>IF(AND(E47=0,(E46+E40+E41+E42+E45)&lt;=0),0, IF(E47=0,3,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125</v>
      </c>
      <c r="C12" s="97" t="s">
        <v>9</v>
      </c>
      <c r="D12" s="11" t="s">
        <v>183</v>
      </c>
      <c r="E12" s="131"/>
      <c r="F12" s="129"/>
      <c r="G12" s="16">
        <v>7</v>
      </c>
      <c r="H12" s="14" t="s">
        <v>14</v>
      </c>
      <c r="I12" s="15" t="e">
        <f>(E19-E21-E25-E20-(E12+E13))/(E48+E39+E43+E44)</f>
        <v>#DIV/0!</v>
      </c>
      <c r="J12" s="17">
        <f>IF((E48+E39+E43+E44)&lt;=0,0,IF(I12&lt;5,3,IF(I12&gt;7,1,2)))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114</v>
      </c>
      <c r="C13" s="97" t="s">
        <v>168</v>
      </c>
      <c r="D13" s="11" t="s">
        <v>184</v>
      </c>
      <c r="E13" s="131"/>
      <c r="F13" s="129"/>
      <c r="G13" s="16">
        <v>8</v>
      </c>
      <c r="H13" s="14" t="s">
        <v>13</v>
      </c>
      <c r="I13" s="15" t="e">
        <f>(E8+E14-E22-E23-E24-E26-E21)/E9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137</v>
      </c>
      <c r="C14" s="104" t="s">
        <v>138</v>
      </c>
      <c r="D14" s="11" t="s">
        <v>185</v>
      </c>
      <c r="E14" s="131"/>
      <c r="F14" s="129"/>
      <c r="G14" s="16">
        <v>9</v>
      </c>
      <c r="H14" s="14" t="s">
        <v>103</v>
      </c>
      <c r="I14" s="15" t="e">
        <f>(E10-E11+E12+E13)/(E22-E25+E23+E24)</f>
        <v>#DIV/0!</v>
      </c>
      <c r="J14" s="17">
        <f>IF(AND((E10-E11+E12+E13)=0,(E22-E25+E23+E24)=0),1,IF((E22-E25+E23+E24)&lt;=0,3,IF(I14&lt;1,1,IF(I14&gt;1.5,3,2))))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12"/>
      <c r="C15" s="97" t="s">
        <v>1</v>
      </c>
      <c r="D15" s="11" t="s">
        <v>186</v>
      </c>
      <c r="E15" s="131"/>
      <c r="F15" s="129"/>
      <c r="G15" s="16">
        <v>10</v>
      </c>
      <c r="H15" s="14" t="s">
        <v>104</v>
      </c>
      <c r="I15" s="15" t="e">
        <f>((E7-'2016-ÚČ'!E6+E39)/'2016-ÚČ'!E6)*100</f>
        <v>#DIV/0!</v>
      </c>
      <c r="J15" s="17">
        <f>IF(AND(E7=0,E39=0,'2016-ÚČ'!E6=0),0, IF('2016-ÚČ'!E6=0,3,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6"/>
      <c r="B16" s="99" t="s">
        <v>115</v>
      </c>
      <c r="C16" s="97" t="s">
        <v>110</v>
      </c>
      <c r="D16" s="11" t="s">
        <v>187</v>
      </c>
      <c r="E16" s="131"/>
      <c r="F16" s="129"/>
      <c r="G16" s="18" t="s">
        <v>39</v>
      </c>
      <c r="H16" s="19" t="s">
        <v>201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126</v>
      </c>
      <c r="D17" s="11" t="s">
        <v>188</v>
      </c>
      <c r="E17" s="131"/>
      <c r="F17" s="129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127</v>
      </c>
      <c r="C18" s="97" t="s">
        <v>0</v>
      </c>
      <c r="D18" s="11" t="s">
        <v>189</v>
      </c>
      <c r="E18" s="131"/>
      <c r="F18" s="129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2</v>
      </c>
      <c r="D19" s="11" t="s">
        <v>65</v>
      </c>
      <c r="E19" s="131"/>
      <c r="F19" s="129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117</v>
      </c>
      <c r="C20" s="97" t="s">
        <v>3</v>
      </c>
      <c r="D20" s="11" t="s">
        <v>66</v>
      </c>
      <c r="E20" s="131"/>
      <c r="F20" s="129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129</v>
      </c>
      <c r="C21" s="97" t="s">
        <v>130</v>
      </c>
      <c r="D21" s="11" t="s">
        <v>99</v>
      </c>
      <c r="E21" s="131"/>
      <c r="F21" s="129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131</v>
      </c>
      <c r="C22" s="97" t="s">
        <v>5</v>
      </c>
      <c r="D22" s="11" t="s">
        <v>190</v>
      </c>
      <c r="E22" s="131"/>
      <c r="F22" s="129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122</v>
      </c>
      <c r="C23" s="97" t="s">
        <v>134</v>
      </c>
      <c r="D23" s="11" t="s">
        <v>192</v>
      </c>
      <c r="E23" s="131"/>
      <c r="F23" s="129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6"/>
      <c r="B24" s="99" t="s">
        <v>135</v>
      </c>
      <c r="C24" s="97" t="s">
        <v>6</v>
      </c>
      <c r="D24" s="121" t="s">
        <v>193</v>
      </c>
      <c r="E24" s="132"/>
      <c r="F24" s="140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6"/>
      <c r="B25" s="99" t="s">
        <v>133</v>
      </c>
      <c r="C25" s="97" t="s">
        <v>132</v>
      </c>
      <c r="D25" s="11" t="s">
        <v>191</v>
      </c>
      <c r="E25" s="131"/>
      <c r="F25" s="14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6"/>
      <c r="B26" s="100" t="s">
        <v>137</v>
      </c>
      <c r="C26" s="98" t="s">
        <v>136</v>
      </c>
      <c r="D26" s="13" t="s">
        <v>194</v>
      </c>
      <c r="E26" s="133"/>
      <c r="F26" s="129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6"/>
      <c r="B27" s="6"/>
      <c r="C27" s="5"/>
      <c r="D27" s="5"/>
      <c r="E27" s="129"/>
      <c r="F27" s="129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6"/>
      <c r="B28" s="8"/>
      <c r="C28" s="21" t="s">
        <v>224</v>
      </c>
      <c r="D28" s="8"/>
      <c r="E28" s="134"/>
      <c r="F28" s="129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" thickTop="1" x14ac:dyDescent="0.3">
      <c r="A30" s="6"/>
      <c r="B30" s="154" t="s">
        <v>121</v>
      </c>
      <c r="C30" s="161" t="s">
        <v>18</v>
      </c>
      <c r="D30" s="155" t="s">
        <v>19</v>
      </c>
      <c r="E30" s="130" t="s">
        <v>20</v>
      </c>
      <c r="F30" s="142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6"/>
      <c r="B31" s="101" t="s">
        <v>140</v>
      </c>
      <c r="C31" s="97" t="s">
        <v>141</v>
      </c>
      <c r="D31" s="11" t="s">
        <v>21</v>
      </c>
      <c r="E31" s="135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6"/>
      <c r="B32" s="101" t="s">
        <v>118</v>
      </c>
      <c r="C32" s="97" t="s">
        <v>22</v>
      </c>
      <c r="D32" s="11" t="s">
        <v>25</v>
      </c>
      <c r="E32" s="135"/>
      <c r="F32" s="129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167</v>
      </c>
      <c r="C33" s="97" t="s">
        <v>26</v>
      </c>
      <c r="D33" s="11" t="s">
        <v>169</v>
      </c>
      <c r="E33" s="135"/>
      <c r="F33" s="129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139</v>
      </c>
      <c r="C34" s="97" t="s">
        <v>23</v>
      </c>
      <c r="D34" s="11" t="s">
        <v>24</v>
      </c>
      <c r="E34" s="135"/>
      <c r="F34" s="129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145</v>
      </c>
      <c r="C35" s="97" t="s">
        <v>146</v>
      </c>
      <c r="D35" s="11" t="s">
        <v>171</v>
      </c>
      <c r="E35" s="135"/>
      <c r="F35" s="129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148</v>
      </c>
      <c r="C36" s="97" t="s">
        <v>147</v>
      </c>
      <c r="D36" s="11" t="s">
        <v>172</v>
      </c>
      <c r="E36" s="135"/>
      <c r="F36" s="129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111</v>
      </c>
      <c r="C37" s="97" t="s">
        <v>142</v>
      </c>
      <c r="D37" s="11" t="s">
        <v>170</v>
      </c>
      <c r="E37" s="135"/>
      <c r="F37" s="129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143</v>
      </c>
      <c r="C38" s="97" t="s">
        <v>144</v>
      </c>
      <c r="D38" s="11" t="s">
        <v>27</v>
      </c>
      <c r="E38" s="135"/>
      <c r="F38" s="129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149</v>
      </c>
      <c r="C39" s="97" t="s">
        <v>150</v>
      </c>
      <c r="D39" s="11" t="s">
        <v>173</v>
      </c>
      <c r="E39" s="135"/>
      <c r="F39" s="129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155</v>
      </c>
      <c r="C40" s="103" t="s">
        <v>156</v>
      </c>
      <c r="D40" s="120" t="s">
        <v>175</v>
      </c>
      <c r="E40" s="135"/>
      <c r="F40" s="129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157</v>
      </c>
      <c r="C41" s="103" t="s">
        <v>158</v>
      </c>
      <c r="D41" s="120" t="s">
        <v>28</v>
      </c>
      <c r="E41" s="135"/>
      <c r="F41" s="129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3">
      <c r="A42" s="6"/>
      <c r="B42" s="101" t="s">
        <v>159</v>
      </c>
      <c r="C42" s="103" t="s">
        <v>160</v>
      </c>
      <c r="D42" s="120" t="s">
        <v>176</v>
      </c>
      <c r="E42" s="135"/>
      <c r="F42" s="129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3">
      <c r="A43" s="6"/>
      <c r="B43" s="101" t="s">
        <v>151</v>
      </c>
      <c r="C43" s="97" t="s">
        <v>152</v>
      </c>
      <c r="D43" s="11" t="s">
        <v>29</v>
      </c>
      <c r="E43" s="135"/>
      <c r="F43" s="129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154</v>
      </c>
      <c r="C44" s="97" t="s">
        <v>153</v>
      </c>
      <c r="D44" s="11" t="s">
        <v>174</v>
      </c>
      <c r="E44" s="135"/>
      <c r="F44" s="129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161</v>
      </c>
      <c r="C45" s="103" t="s">
        <v>162</v>
      </c>
      <c r="D45" s="120" t="s">
        <v>177</v>
      </c>
      <c r="E45" s="135"/>
      <c r="F45" s="129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6"/>
      <c r="B46" s="101" t="s">
        <v>120</v>
      </c>
      <c r="C46" s="97" t="s">
        <v>163</v>
      </c>
      <c r="D46" s="11" t="s">
        <v>30</v>
      </c>
      <c r="E46" s="135"/>
      <c r="F46" s="129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6"/>
      <c r="B47" s="101" t="s">
        <v>164</v>
      </c>
      <c r="C47" s="97" t="s">
        <v>165</v>
      </c>
      <c r="D47" s="11" t="s">
        <v>31</v>
      </c>
      <c r="E47" s="135"/>
      <c r="F47" s="129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6"/>
      <c r="B48" s="102" t="s">
        <v>119</v>
      </c>
      <c r="C48" s="98" t="s">
        <v>166</v>
      </c>
      <c r="D48" s="13" t="s">
        <v>178</v>
      </c>
      <c r="E48" s="136"/>
      <c r="F48" s="129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6"/>
      <c r="B49" s="6"/>
      <c r="C49" s="5"/>
      <c r="D49" s="22"/>
      <c r="E49" s="137"/>
      <c r="F49" s="129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6"/>
      <c r="F50" s="129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3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3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2"/>
      <c r="E54" s="139"/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2"/>
      <c r="E55" s="139"/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3"/>
    </row>
    <row r="266" spans="3:100" x14ac:dyDescent="0.25">
      <c r="D266" s="3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4" customFormat="1" x14ac:dyDescent="0.25">
      <c r="D273" s="3"/>
    </row>
    <row r="274" spans="4:4" customFormat="1" x14ac:dyDescent="0.25">
      <c r="D274" s="3"/>
    </row>
    <row r="275" spans="4:4" customFormat="1" x14ac:dyDescent="0.25">
      <c r="D275" s="3"/>
    </row>
    <row r="276" spans="4:4" customFormat="1" x14ac:dyDescent="0.25">
      <c r="D276" s="3"/>
    </row>
    <row r="277" spans="4:4" customFormat="1" x14ac:dyDescent="0.25">
      <c r="D277" s="3"/>
    </row>
    <row r="278" spans="4:4" customFormat="1" x14ac:dyDescent="0.25">
      <c r="D278" s="3"/>
    </row>
    <row r="279" spans="4:4" customFormat="1" x14ac:dyDescent="0.25">
      <c r="D279" s="3"/>
    </row>
    <row r="280" spans="4:4" customFormat="1" x14ac:dyDescent="0.25">
      <c r="D280" s="3"/>
    </row>
    <row r="281" spans="4:4" customFormat="1" x14ac:dyDescent="0.25">
      <c r="D281" s="3"/>
    </row>
    <row r="282" spans="4:4" customFormat="1" x14ac:dyDescent="0.25">
      <c r="D282" s="3"/>
    </row>
    <row r="283" spans="4:4" customFormat="1" x14ac:dyDescent="0.25">
      <c r="D283" s="3"/>
    </row>
    <row r="284" spans="4:4" customFormat="1" x14ac:dyDescent="0.25">
      <c r="D284" s="3"/>
    </row>
    <row r="285" spans="4:4" customFormat="1" x14ac:dyDescent="0.25">
      <c r="D285" s="3"/>
    </row>
    <row r="286" spans="4:4" customFormat="1" x14ac:dyDescent="0.25">
      <c r="D286" s="3"/>
    </row>
    <row r="287" spans="4:4" customFormat="1" x14ac:dyDescent="0.25">
      <c r="D287" s="3"/>
    </row>
    <row r="288" spans="4:4" customFormat="1" x14ac:dyDescent="0.25">
      <c r="D288" s="3"/>
    </row>
    <row r="289" spans="4:4" customFormat="1" x14ac:dyDescent="0.25">
      <c r="D289" s="3"/>
    </row>
    <row r="290" spans="4:4" customFormat="1" x14ac:dyDescent="0.25">
      <c r="D290" s="3"/>
    </row>
    <row r="291" spans="4:4" customFormat="1" x14ac:dyDescent="0.25">
      <c r="D291" s="3"/>
    </row>
    <row r="292" spans="4:4" customFormat="1" x14ac:dyDescent="0.25">
      <c r="D292" s="3"/>
    </row>
    <row r="293" spans="4:4" customFormat="1" x14ac:dyDescent="0.25">
      <c r="D293" s="3"/>
    </row>
    <row r="294" spans="4:4" customFormat="1" x14ac:dyDescent="0.25">
      <c r="D294" s="3"/>
    </row>
    <row r="295" spans="4:4" customFormat="1" x14ac:dyDescent="0.25">
      <c r="D295" s="3"/>
    </row>
    <row r="296" spans="4:4" customFormat="1" x14ac:dyDescent="0.25">
      <c r="D296" s="3"/>
    </row>
    <row r="297" spans="4:4" customFormat="1" x14ac:dyDescent="0.25">
      <c r="D297" s="3"/>
    </row>
    <row r="298" spans="4:4" customFormat="1" x14ac:dyDescent="0.25">
      <c r="D298" s="3"/>
    </row>
    <row r="299" spans="4:4" customFormat="1" x14ac:dyDescent="0.25">
      <c r="D299" s="3"/>
    </row>
    <row r="300" spans="4:4" customFormat="1" x14ac:dyDescent="0.25">
      <c r="D300" s="3"/>
    </row>
    <row r="301" spans="4:4" customFormat="1" x14ac:dyDescent="0.25">
      <c r="D301" s="3"/>
    </row>
    <row r="302" spans="4:4" customFormat="1" x14ac:dyDescent="0.25">
      <c r="D302" s="3"/>
    </row>
    <row r="303" spans="4:4" customFormat="1" x14ac:dyDescent="0.25">
      <c r="D303" s="3"/>
    </row>
    <row r="304" spans="4:4" customFormat="1" x14ac:dyDescent="0.25">
      <c r="D304" s="3"/>
    </row>
    <row r="305" spans="4:4" customFormat="1" x14ac:dyDescent="0.25">
      <c r="D305" s="3"/>
    </row>
    <row r="306" spans="4:4" customFormat="1" x14ac:dyDescent="0.25">
      <c r="D306" s="3"/>
    </row>
    <row r="307" spans="4:4" customFormat="1" x14ac:dyDescent="0.25">
      <c r="D307" s="3"/>
    </row>
    <row r="308" spans="4:4" customFormat="1" x14ac:dyDescent="0.25">
      <c r="D308" s="3"/>
    </row>
    <row r="309" spans="4:4" customFormat="1" x14ac:dyDescent="0.25">
      <c r="D309" s="3"/>
    </row>
    <row r="310" spans="4:4" customFormat="1" x14ac:dyDescent="0.25">
      <c r="D310" s="3"/>
    </row>
    <row r="311" spans="4:4" customFormat="1" x14ac:dyDescent="0.25">
      <c r="D311" s="3"/>
    </row>
    <row r="312" spans="4:4" customFormat="1" x14ac:dyDescent="0.25">
      <c r="D312" s="3"/>
    </row>
    <row r="313" spans="4:4" customFormat="1" x14ac:dyDescent="0.25">
      <c r="D313" s="3"/>
    </row>
    <row r="314" spans="4:4" customFormat="1" x14ac:dyDescent="0.25">
      <c r="D314" s="3"/>
    </row>
    <row r="315" spans="4:4" customFormat="1" x14ac:dyDescent="0.25">
      <c r="D315" s="3"/>
    </row>
    <row r="316" spans="4:4" customFormat="1" x14ac:dyDescent="0.25">
      <c r="D316" s="3"/>
    </row>
    <row r="317" spans="4:4" customFormat="1" x14ac:dyDescent="0.25">
      <c r="D317" s="3"/>
    </row>
    <row r="318" spans="4:4" customFormat="1" x14ac:dyDescent="0.25">
      <c r="D318" s="3"/>
    </row>
    <row r="319" spans="4:4" customFormat="1" x14ac:dyDescent="0.25">
      <c r="D319" s="3"/>
    </row>
    <row r="320" spans="4:4" customFormat="1" x14ac:dyDescent="0.25">
      <c r="D320" s="3"/>
    </row>
    <row r="321" spans="4:4" customFormat="1" x14ac:dyDescent="0.25">
      <c r="D321" s="3"/>
    </row>
    <row r="322" spans="4:4" customFormat="1" x14ac:dyDescent="0.25">
      <c r="D322" s="3"/>
    </row>
    <row r="323" spans="4:4" customFormat="1" x14ac:dyDescent="0.25">
      <c r="D323" s="3"/>
    </row>
    <row r="324" spans="4:4" customFormat="1" x14ac:dyDescent="0.25">
      <c r="D324" s="3"/>
    </row>
    <row r="325" spans="4:4" customFormat="1" x14ac:dyDescent="0.25">
      <c r="D325" s="3"/>
    </row>
    <row r="326" spans="4:4" customFormat="1" x14ac:dyDescent="0.25">
      <c r="D326" s="3"/>
    </row>
    <row r="327" spans="4:4" customFormat="1" x14ac:dyDescent="0.25">
      <c r="D327" s="3"/>
    </row>
    <row r="328" spans="4:4" customFormat="1" x14ac:dyDescent="0.25">
      <c r="D328" s="3"/>
    </row>
    <row r="329" spans="4:4" customFormat="1" x14ac:dyDescent="0.25">
      <c r="D329" s="3"/>
    </row>
    <row r="330" spans="4:4" customFormat="1" x14ac:dyDescent="0.25">
      <c r="D330" s="3"/>
    </row>
    <row r="331" spans="4:4" customFormat="1" x14ac:dyDescent="0.25">
      <c r="D331" s="3"/>
    </row>
    <row r="332" spans="4:4" customFormat="1" x14ac:dyDescent="0.25">
      <c r="D332" s="3"/>
    </row>
    <row r="333" spans="4:4" customFormat="1" x14ac:dyDescent="0.25">
      <c r="D333" s="3"/>
    </row>
    <row r="334" spans="4:4" customFormat="1" x14ac:dyDescent="0.25">
      <c r="D334" s="3"/>
    </row>
    <row r="335" spans="4:4" customFormat="1" x14ac:dyDescent="0.25">
      <c r="D335" s="3"/>
    </row>
    <row r="336" spans="4:4" customFormat="1" x14ac:dyDescent="0.25">
      <c r="D336" s="3"/>
    </row>
    <row r="337" spans="4:4" customFormat="1" x14ac:dyDescent="0.25">
      <c r="D337" s="3"/>
    </row>
    <row r="338" spans="4:4" customFormat="1" x14ac:dyDescent="0.25">
      <c r="D338" s="3"/>
    </row>
    <row r="339" spans="4:4" customFormat="1" x14ac:dyDescent="0.25">
      <c r="D339" s="3"/>
    </row>
    <row r="340" spans="4:4" customFormat="1" x14ac:dyDescent="0.25">
      <c r="D340" s="3"/>
    </row>
    <row r="341" spans="4:4" customFormat="1" x14ac:dyDescent="0.25">
      <c r="D341" s="3"/>
    </row>
    <row r="342" spans="4:4" customFormat="1" x14ac:dyDescent="0.25">
      <c r="D342" s="3"/>
    </row>
    <row r="343" spans="4:4" customFormat="1" x14ac:dyDescent="0.25">
      <c r="D343" s="3"/>
    </row>
    <row r="344" spans="4:4" customFormat="1" x14ac:dyDescent="0.25">
      <c r="D344" s="3"/>
    </row>
    <row r="345" spans="4:4" customFormat="1" x14ac:dyDescent="0.25">
      <c r="D345" s="3"/>
    </row>
    <row r="346" spans="4:4" customFormat="1" x14ac:dyDescent="0.25">
      <c r="D346" s="3"/>
    </row>
    <row r="347" spans="4:4" customFormat="1" x14ac:dyDescent="0.25">
      <c r="D347" s="3"/>
    </row>
    <row r="348" spans="4:4" customFormat="1" x14ac:dyDescent="0.25">
      <c r="D348" s="3"/>
    </row>
    <row r="349" spans="4:4" customFormat="1" x14ac:dyDescent="0.25">
      <c r="D349" s="3"/>
    </row>
    <row r="350" spans="4:4" customFormat="1" x14ac:dyDescent="0.25">
      <c r="D350" s="3"/>
    </row>
    <row r="351" spans="4:4" customFormat="1" x14ac:dyDescent="0.25">
      <c r="D351" s="3"/>
    </row>
    <row r="352" spans="4:4" customFormat="1" x14ac:dyDescent="0.25">
      <c r="D352" s="3"/>
    </row>
    <row r="353" spans="4:4" customFormat="1" x14ac:dyDescent="0.25">
      <c r="D353" s="3"/>
    </row>
    <row r="354" spans="4:4" customFormat="1" x14ac:dyDescent="0.25">
      <c r="D354" s="3"/>
    </row>
    <row r="355" spans="4:4" customFormat="1" x14ac:dyDescent="0.25">
      <c r="D355" s="3"/>
    </row>
    <row r="356" spans="4:4" customFormat="1" x14ac:dyDescent="0.25">
      <c r="D356" s="3"/>
    </row>
    <row r="357" spans="4:4" customFormat="1" x14ac:dyDescent="0.25">
      <c r="D357" s="3"/>
    </row>
    <row r="358" spans="4:4" customFormat="1" x14ac:dyDescent="0.25">
      <c r="D358" s="3"/>
    </row>
    <row r="359" spans="4:4" customFormat="1" x14ac:dyDescent="0.25">
      <c r="D359" s="3"/>
    </row>
    <row r="360" spans="4:4" customFormat="1" x14ac:dyDescent="0.25">
      <c r="D360" s="3"/>
    </row>
    <row r="361" spans="4:4" customFormat="1" x14ac:dyDescent="0.25">
      <c r="D361" s="3"/>
    </row>
    <row r="362" spans="4:4" customFormat="1" x14ac:dyDescent="0.25">
      <c r="D362" s="3"/>
    </row>
    <row r="363" spans="4:4" customFormat="1" x14ac:dyDescent="0.25">
      <c r="D363" s="3"/>
    </row>
    <row r="364" spans="4:4" customFormat="1" x14ac:dyDescent="0.25">
      <c r="D364" s="3"/>
    </row>
    <row r="365" spans="4:4" customFormat="1" x14ac:dyDescent="0.25">
      <c r="D365" s="3"/>
    </row>
    <row r="366" spans="4:4" customFormat="1" x14ac:dyDescent="0.25">
      <c r="D366" s="3"/>
    </row>
    <row r="367" spans="4:4" customFormat="1" x14ac:dyDescent="0.25">
      <c r="D367" s="3"/>
    </row>
    <row r="368" spans="4:4" customFormat="1" x14ac:dyDescent="0.25">
      <c r="D368" s="3"/>
    </row>
    <row r="369" spans="4:4" customFormat="1" x14ac:dyDescent="0.25">
      <c r="D369" s="3"/>
    </row>
    <row r="370" spans="4:4" customFormat="1" x14ac:dyDescent="0.25">
      <c r="D370" s="3"/>
    </row>
    <row r="371" spans="4:4" customFormat="1" x14ac:dyDescent="0.25">
      <c r="D371" s="3"/>
    </row>
    <row r="372" spans="4:4" customFormat="1" x14ac:dyDescent="0.25">
      <c r="D372" s="3"/>
    </row>
    <row r="373" spans="4:4" customFormat="1" x14ac:dyDescent="0.25">
      <c r="D373" s="3"/>
    </row>
    <row r="374" spans="4:4" customFormat="1" x14ac:dyDescent="0.25">
      <c r="D374" s="3"/>
    </row>
    <row r="375" spans="4:4" customFormat="1" x14ac:dyDescent="0.25">
      <c r="D375" s="3"/>
    </row>
    <row r="376" spans="4:4" customFormat="1" x14ac:dyDescent="0.25">
      <c r="D376" s="3"/>
    </row>
    <row r="377" spans="4:4" customFormat="1" x14ac:dyDescent="0.25">
      <c r="D377" s="3"/>
    </row>
    <row r="378" spans="4:4" customFormat="1" x14ac:dyDescent="0.25">
      <c r="D378" s="3"/>
    </row>
    <row r="379" spans="4:4" customFormat="1" x14ac:dyDescent="0.25">
      <c r="D379" s="3"/>
    </row>
    <row r="380" spans="4:4" customFormat="1" x14ac:dyDescent="0.25">
      <c r="D380" s="3"/>
    </row>
    <row r="381" spans="4:4" customFormat="1" x14ac:dyDescent="0.25">
      <c r="D381" s="3"/>
    </row>
    <row r="382" spans="4:4" customFormat="1" x14ac:dyDescent="0.25">
      <c r="D382" s="3"/>
    </row>
    <row r="383" spans="4:4" customFormat="1" x14ac:dyDescent="0.25">
      <c r="D383" s="3"/>
    </row>
    <row r="384" spans="4:4" customFormat="1" x14ac:dyDescent="0.25">
      <c r="D384" s="3"/>
    </row>
    <row r="385" spans="4:4" customFormat="1" x14ac:dyDescent="0.25">
      <c r="D385" s="3"/>
    </row>
    <row r="386" spans="4:4" customFormat="1" x14ac:dyDescent="0.25">
      <c r="D386" s="3"/>
    </row>
    <row r="387" spans="4:4" customFormat="1" x14ac:dyDescent="0.25">
      <c r="D387" s="3"/>
    </row>
    <row r="388" spans="4:4" customFormat="1" x14ac:dyDescent="0.25">
      <c r="D388" s="3"/>
    </row>
    <row r="389" spans="4:4" customFormat="1" x14ac:dyDescent="0.25">
      <c r="D389" s="3"/>
    </row>
    <row r="390" spans="4:4" customFormat="1" x14ac:dyDescent="0.25">
      <c r="D390" s="3"/>
    </row>
    <row r="391" spans="4:4" customFormat="1" x14ac:dyDescent="0.25">
      <c r="D391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34A31"/>
  </sheetPr>
  <dimension ref="A1:CR348"/>
  <sheetViews>
    <sheetView zoomScale="75" zoomScaleNormal="75" workbookViewId="0">
      <selection activeCell="C33" sqref="C33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style="138" customWidth="1"/>
  </cols>
  <sheetData>
    <row r="1" spans="1:96" ht="13.5" x14ac:dyDescent="0.3">
      <c r="A1" s="6"/>
      <c r="B1" s="6"/>
      <c r="C1" s="6"/>
      <c r="D1" s="6"/>
      <c r="E1" s="126"/>
      <c r="F1" s="6"/>
      <c r="G1" s="6"/>
    </row>
    <row r="2" spans="1:96" ht="14" x14ac:dyDescent="0.3">
      <c r="A2" s="6"/>
      <c r="B2" s="7"/>
      <c r="C2" s="21" t="s">
        <v>223</v>
      </c>
      <c r="D2" s="7"/>
      <c r="E2" s="127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4" x14ac:dyDescent="0.3">
      <c r="A3" s="6"/>
      <c r="B3" s="6"/>
      <c r="C3" s="45"/>
      <c r="D3" s="52"/>
      <c r="E3" s="128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6.75" customHeight="1" thickBot="1" x14ac:dyDescent="0.35">
      <c r="A4" s="6"/>
      <c r="B4" s="6"/>
      <c r="C4" s="5"/>
      <c r="D4" s="5"/>
      <c r="E4" s="129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3">
      <c r="A5" s="6"/>
      <c r="B5" s="154" t="s">
        <v>121</v>
      </c>
      <c r="C5" s="161" t="s">
        <v>18</v>
      </c>
      <c r="D5" s="155" t="s">
        <v>19</v>
      </c>
      <c r="E5" s="130" t="s">
        <v>20</v>
      </c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5" thickBot="1" x14ac:dyDescent="0.35">
      <c r="A6" s="6"/>
      <c r="B6" s="100" t="s">
        <v>111</v>
      </c>
      <c r="C6" s="98" t="s">
        <v>101</v>
      </c>
      <c r="D6" s="13" t="s">
        <v>102</v>
      </c>
      <c r="E6" s="133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5" thickTop="1" x14ac:dyDescent="0.3">
      <c r="A7" s="6"/>
      <c r="B7" s="6"/>
      <c r="C7" s="5"/>
      <c r="D7" s="5"/>
      <c r="E7" s="129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" x14ac:dyDescent="0.3">
      <c r="C8" s="1"/>
      <c r="D8" s="2"/>
      <c r="E8" s="1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" x14ac:dyDescent="0.3">
      <c r="C9" s="1"/>
      <c r="D9" s="2"/>
      <c r="E9" s="1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" x14ac:dyDescent="0.3">
      <c r="C10" s="1"/>
      <c r="D10" s="2"/>
      <c r="E10" s="1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" x14ac:dyDescent="0.3">
      <c r="C11" s="1"/>
      <c r="D11" s="2"/>
      <c r="E11" s="13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" x14ac:dyDescent="0.3">
      <c r="C12" s="1"/>
      <c r="D12" s="2"/>
      <c r="E12" s="13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" x14ac:dyDescent="0.3">
      <c r="C13" s="1"/>
      <c r="D13" s="2"/>
      <c r="E13" s="1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" x14ac:dyDescent="0.3">
      <c r="C14" s="1"/>
      <c r="D14" s="2"/>
      <c r="E14" s="13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" x14ac:dyDescent="0.3">
      <c r="C15" s="1"/>
      <c r="D15" s="2"/>
      <c r="E15" s="13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" x14ac:dyDescent="0.3">
      <c r="C16" s="1"/>
      <c r="D16" s="2"/>
      <c r="E16" s="1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" x14ac:dyDescent="0.3">
      <c r="C17" s="1"/>
      <c r="D17" s="2"/>
      <c r="E17" s="1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" x14ac:dyDescent="0.3">
      <c r="C18" s="1"/>
      <c r="D18" s="2"/>
      <c r="E18" s="13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" x14ac:dyDescent="0.3">
      <c r="C19" s="1"/>
      <c r="D19" s="2"/>
      <c r="E19" s="13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" x14ac:dyDescent="0.3">
      <c r="C20" s="1"/>
      <c r="D20" s="2"/>
      <c r="E20" s="1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" x14ac:dyDescent="0.3">
      <c r="C21" s="1"/>
      <c r="D21" s="2"/>
      <c r="E21" s="13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" x14ac:dyDescent="0.3">
      <c r="C22" s="1"/>
      <c r="D22" s="2"/>
      <c r="E22" s="13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" x14ac:dyDescent="0.3">
      <c r="C23" s="1"/>
      <c r="D23" s="2"/>
      <c r="E23" s="13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" x14ac:dyDescent="0.3">
      <c r="C24" s="1"/>
      <c r="D24" s="2"/>
      <c r="E24" s="1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" x14ac:dyDescent="0.3">
      <c r="C25" s="1"/>
      <c r="D25" s="2"/>
      <c r="E25" s="1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" x14ac:dyDescent="0.3">
      <c r="C26" s="1"/>
      <c r="D26" s="2"/>
      <c r="E26" s="1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" x14ac:dyDescent="0.3">
      <c r="C27" s="1"/>
      <c r="D27" s="2"/>
      <c r="E27" s="13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" x14ac:dyDescent="0.3">
      <c r="C28" s="1"/>
      <c r="D28" s="2"/>
      <c r="E28" s="13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" x14ac:dyDescent="0.3">
      <c r="C29" s="1"/>
      <c r="D29" s="2"/>
      <c r="E29" s="13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" x14ac:dyDescent="0.3">
      <c r="C30" s="1"/>
      <c r="D30" s="2"/>
      <c r="E30" s="1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" x14ac:dyDescent="0.3">
      <c r="C31" s="1"/>
      <c r="D31" s="2"/>
      <c r="E31" s="1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" x14ac:dyDescent="0.3">
      <c r="C32" s="1"/>
      <c r="D32" s="2"/>
      <c r="E32" s="1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" x14ac:dyDescent="0.3">
      <c r="C33" s="1"/>
      <c r="D33" s="2"/>
      <c r="E33" s="1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" x14ac:dyDescent="0.3">
      <c r="C34" s="1"/>
      <c r="D34" s="2"/>
      <c r="E34" s="1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" x14ac:dyDescent="0.3">
      <c r="C35" s="1"/>
      <c r="D35" s="2"/>
      <c r="E35" s="1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" x14ac:dyDescent="0.3">
      <c r="C36" s="1"/>
      <c r="D36" s="2"/>
      <c r="E36" s="1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" x14ac:dyDescent="0.3">
      <c r="C37" s="1"/>
      <c r="D37" s="2"/>
      <c r="E37" s="1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" x14ac:dyDescent="0.3">
      <c r="C38" s="1"/>
      <c r="D38" s="2"/>
      <c r="E38" s="1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" x14ac:dyDescent="0.3">
      <c r="C39" s="1"/>
      <c r="D39" s="2"/>
      <c r="E39" s="1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" x14ac:dyDescent="0.3">
      <c r="C40" s="1"/>
      <c r="D40" s="2"/>
      <c r="E40" s="1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" x14ac:dyDescent="0.3">
      <c r="C41" s="1"/>
      <c r="D41" s="2"/>
      <c r="E41" s="1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" x14ac:dyDescent="0.3">
      <c r="C42" s="1"/>
      <c r="D42" s="2"/>
      <c r="E42" s="1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" x14ac:dyDescent="0.3">
      <c r="C43" s="1"/>
      <c r="D43" s="2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" x14ac:dyDescent="0.3">
      <c r="C44" s="1"/>
      <c r="D44" s="2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" x14ac:dyDescent="0.3">
      <c r="C45" s="1"/>
      <c r="D45" s="2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" x14ac:dyDescent="0.3">
      <c r="C46" s="1"/>
      <c r="D46" s="2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" x14ac:dyDescent="0.3">
      <c r="C47" s="1"/>
      <c r="D47" s="2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" x14ac:dyDescent="0.3">
      <c r="C48" s="1"/>
      <c r="D48" s="2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" x14ac:dyDescent="0.3">
      <c r="C49" s="1"/>
      <c r="D49" s="2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" x14ac:dyDescent="0.3">
      <c r="C50" s="1"/>
      <c r="D50" s="2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" x14ac:dyDescent="0.3">
      <c r="C51" s="1"/>
      <c r="D51" s="2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" x14ac:dyDescent="0.3">
      <c r="C52" s="1"/>
      <c r="D52" s="2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" x14ac:dyDescent="0.3">
      <c r="C53" s="1"/>
      <c r="D53" s="2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" x14ac:dyDescent="0.3">
      <c r="C54" s="1"/>
      <c r="D54" s="2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" x14ac:dyDescent="0.3">
      <c r="C55" s="1"/>
      <c r="D55" s="2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" x14ac:dyDescent="0.3">
      <c r="C56" s="1"/>
      <c r="D56" s="2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" x14ac:dyDescent="0.3">
      <c r="C57" s="1"/>
      <c r="D57" s="2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" x14ac:dyDescent="0.3">
      <c r="C58" s="1"/>
      <c r="D58" s="2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" x14ac:dyDescent="0.3">
      <c r="C59" s="1"/>
      <c r="D59" s="2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" x14ac:dyDescent="0.3">
      <c r="C60" s="1"/>
      <c r="D60" s="2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" x14ac:dyDescent="0.3">
      <c r="C61" s="1"/>
      <c r="D61" s="2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" x14ac:dyDescent="0.3">
      <c r="C62" s="1"/>
      <c r="D62" s="2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" x14ac:dyDescent="0.3">
      <c r="C63" s="1"/>
      <c r="D63" s="2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" x14ac:dyDescent="0.3">
      <c r="C64" s="1"/>
      <c r="D64" s="2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" x14ac:dyDescent="0.3">
      <c r="C65" s="1"/>
      <c r="D65" s="2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" x14ac:dyDescent="0.3">
      <c r="C66" s="1"/>
      <c r="D66" s="2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" x14ac:dyDescent="0.3">
      <c r="C67" s="1"/>
      <c r="D67" s="2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" x14ac:dyDescent="0.3">
      <c r="C68" s="1"/>
      <c r="D68" s="2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" x14ac:dyDescent="0.3">
      <c r="C69" s="1"/>
      <c r="D69" s="2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" x14ac:dyDescent="0.3">
      <c r="C70" s="1"/>
      <c r="D70" s="2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" x14ac:dyDescent="0.3">
      <c r="C71" s="1"/>
      <c r="D71" s="2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" x14ac:dyDescent="0.3">
      <c r="C72" s="1"/>
      <c r="D72" s="2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" x14ac:dyDescent="0.3">
      <c r="C73" s="1"/>
      <c r="D73" s="2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" x14ac:dyDescent="0.3">
      <c r="C74" s="1"/>
      <c r="D74" s="2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" x14ac:dyDescent="0.3">
      <c r="C75" s="1"/>
      <c r="D75" s="2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" x14ac:dyDescent="0.3">
      <c r="C76" s="1"/>
      <c r="D76" s="2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" x14ac:dyDescent="0.3">
      <c r="C77" s="1"/>
      <c r="D77" s="2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" x14ac:dyDescent="0.3">
      <c r="C78" s="1"/>
      <c r="D78" s="2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" x14ac:dyDescent="0.3">
      <c r="C79" s="1"/>
      <c r="D79" s="2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" x14ac:dyDescent="0.3">
      <c r="C80" s="1"/>
      <c r="D80" s="2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" x14ac:dyDescent="0.3">
      <c r="C81" s="1"/>
      <c r="D81" s="2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" x14ac:dyDescent="0.3">
      <c r="C82" s="1"/>
      <c r="D82" s="2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" x14ac:dyDescent="0.3">
      <c r="C83" s="1"/>
      <c r="D83" s="2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" x14ac:dyDescent="0.3">
      <c r="C84" s="1"/>
      <c r="D84" s="2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" x14ac:dyDescent="0.3">
      <c r="C85" s="1"/>
      <c r="D85" s="2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" x14ac:dyDescent="0.3">
      <c r="C86" s="1"/>
      <c r="D86" s="2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" x14ac:dyDescent="0.3">
      <c r="C87" s="1"/>
      <c r="D87" s="2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" x14ac:dyDescent="0.3">
      <c r="C88" s="1"/>
      <c r="D88" s="2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" x14ac:dyDescent="0.3">
      <c r="C89" s="1"/>
      <c r="D89" s="2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" x14ac:dyDescent="0.3">
      <c r="C90" s="1"/>
      <c r="D90" s="2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" x14ac:dyDescent="0.3">
      <c r="C91" s="1"/>
      <c r="D91" s="2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" x14ac:dyDescent="0.3">
      <c r="C92" s="1"/>
      <c r="D92" s="2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" x14ac:dyDescent="0.3">
      <c r="C93" s="1"/>
      <c r="D93" s="2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" x14ac:dyDescent="0.3">
      <c r="C94" s="1"/>
      <c r="D94" s="2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" x14ac:dyDescent="0.3">
      <c r="C95" s="1"/>
      <c r="D95" s="2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" x14ac:dyDescent="0.3">
      <c r="C96" s="1"/>
      <c r="D96" s="2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" x14ac:dyDescent="0.3">
      <c r="C97" s="1"/>
      <c r="D97" s="2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" x14ac:dyDescent="0.3">
      <c r="C98" s="1"/>
      <c r="D98" s="2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" x14ac:dyDescent="0.3">
      <c r="C99" s="1"/>
      <c r="D99" s="2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" x14ac:dyDescent="0.3">
      <c r="C100" s="1"/>
      <c r="D100" s="2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" x14ac:dyDescent="0.3">
      <c r="C101" s="1"/>
      <c r="D101" s="2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" x14ac:dyDescent="0.3">
      <c r="C102" s="1"/>
      <c r="D102" s="2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" x14ac:dyDescent="0.3">
      <c r="C103" s="1"/>
      <c r="D103" s="2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" x14ac:dyDescent="0.3">
      <c r="C104" s="1"/>
      <c r="D104" s="2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" x14ac:dyDescent="0.3">
      <c r="C105" s="1"/>
      <c r="D105" s="2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" x14ac:dyDescent="0.3">
      <c r="C106" s="1"/>
      <c r="D106" s="2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" x14ac:dyDescent="0.3">
      <c r="C107" s="1"/>
      <c r="D107" s="2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" x14ac:dyDescent="0.3">
      <c r="C108" s="1"/>
      <c r="D108" s="2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" x14ac:dyDescent="0.3">
      <c r="C109" s="1"/>
      <c r="D109" s="2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" x14ac:dyDescent="0.3">
      <c r="C110" s="1"/>
      <c r="D110" s="2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" x14ac:dyDescent="0.3">
      <c r="C111" s="1"/>
      <c r="D111" s="2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" x14ac:dyDescent="0.3">
      <c r="C112" s="1"/>
      <c r="D112" s="2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" x14ac:dyDescent="0.3">
      <c r="C113" s="1"/>
      <c r="D113" s="2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" x14ac:dyDescent="0.3">
      <c r="C114" s="1"/>
      <c r="D114" s="2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" x14ac:dyDescent="0.3">
      <c r="C115" s="1"/>
      <c r="D115" s="2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" x14ac:dyDescent="0.3">
      <c r="C116" s="1"/>
      <c r="D116" s="2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" x14ac:dyDescent="0.3">
      <c r="C117" s="1"/>
      <c r="D117" s="2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" x14ac:dyDescent="0.3">
      <c r="C118" s="1"/>
      <c r="D118" s="2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" x14ac:dyDescent="0.3">
      <c r="C119" s="1"/>
      <c r="D119" s="2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" x14ac:dyDescent="0.3">
      <c r="C120" s="1"/>
      <c r="D120" s="2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" x14ac:dyDescent="0.3">
      <c r="C121" s="1"/>
      <c r="D121" s="2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" x14ac:dyDescent="0.3">
      <c r="C122" s="1"/>
      <c r="D122" s="2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" x14ac:dyDescent="0.3">
      <c r="C123" s="1"/>
      <c r="D123" s="2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" x14ac:dyDescent="0.3">
      <c r="C124" s="1"/>
      <c r="D124" s="2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" x14ac:dyDescent="0.3">
      <c r="C125" s="1"/>
      <c r="D125" s="2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" x14ac:dyDescent="0.3">
      <c r="C126" s="1"/>
      <c r="D126" s="2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" x14ac:dyDescent="0.3">
      <c r="C127" s="1"/>
      <c r="D127" s="2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" x14ac:dyDescent="0.3">
      <c r="C128" s="1"/>
      <c r="D128" s="2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" x14ac:dyDescent="0.3">
      <c r="C129" s="1"/>
      <c r="D129" s="2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" x14ac:dyDescent="0.3">
      <c r="C130" s="1"/>
      <c r="D130" s="2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" x14ac:dyDescent="0.3">
      <c r="C131" s="1"/>
      <c r="D131" s="2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" x14ac:dyDescent="0.3">
      <c r="C132" s="1"/>
      <c r="D132" s="2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" x14ac:dyDescent="0.3">
      <c r="C133" s="1"/>
      <c r="D133" s="2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" x14ac:dyDescent="0.3">
      <c r="C134" s="1"/>
      <c r="D134" s="2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" x14ac:dyDescent="0.3">
      <c r="C135" s="1"/>
      <c r="D135" s="2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" x14ac:dyDescent="0.3">
      <c r="C136" s="1"/>
      <c r="D136" s="2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" x14ac:dyDescent="0.3">
      <c r="C137" s="1"/>
      <c r="D137" s="2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" x14ac:dyDescent="0.3">
      <c r="C138" s="1"/>
      <c r="D138" s="2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" x14ac:dyDescent="0.3">
      <c r="C139" s="1"/>
      <c r="D139" s="2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" x14ac:dyDescent="0.3">
      <c r="C140" s="1"/>
      <c r="D140" s="2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" x14ac:dyDescent="0.3">
      <c r="C141" s="1"/>
      <c r="D141" s="2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" x14ac:dyDescent="0.3">
      <c r="C142" s="1"/>
      <c r="D142" s="2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" x14ac:dyDescent="0.3">
      <c r="C143" s="1"/>
      <c r="D143" s="2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" x14ac:dyDescent="0.3">
      <c r="C144" s="1"/>
      <c r="D144" s="2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" x14ac:dyDescent="0.3">
      <c r="C145" s="1"/>
      <c r="D145" s="2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" x14ac:dyDescent="0.3">
      <c r="C146" s="1"/>
      <c r="D146" s="2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" x14ac:dyDescent="0.3">
      <c r="C147" s="1"/>
      <c r="D147" s="2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" x14ac:dyDescent="0.3">
      <c r="C148" s="1"/>
      <c r="D148" s="2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" x14ac:dyDescent="0.3">
      <c r="C149" s="1"/>
      <c r="D149" s="2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" x14ac:dyDescent="0.3">
      <c r="C150" s="1"/>
      <c r="D150" s="2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" x14ac:dyDescent="0.3">
      <c r="C151" s="1"/>
      <c r="D151" s="2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" x14ac:dyDescent="0.3">
      <c r="C152" s="1"/>
      <c r="D152" s="2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" x14ac:dyDescent="0.3">
      <c r="C153" s="1"/>
      <c r="D153" s="2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" x14ac:dyDescent="0.3">
      <c r="C154" s="1"/>
      <c r="D154" s="2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" x14ac:dyDescent="0.3">
      <c r="C155" s="1"/>
      <c r="D155" s="2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" x14ac:dyDescent="0.3">
      <c r="C156" s="1"/>
      <c r="D156" s="2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" x14ac:dyDescent="0.3">
      <c r="C157" s="1"/>
      <c r="D157" s="2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" x14ac:dyDescent="0.3">
      <c r="C158" s="1"/>
      <c r="D158" s="2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" x14ac:dyDescent="0.3">
      <c r="C159" s="1"/>
      <c r="D159" s="2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" x14ac:dyDescent="0.3">
      <c r="C160" s="1"/>
      <c r="D160" s="2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" x14ac:dyDescent="0.3">
      <c r="C161" s="1"/>
      <c r="D161" s="2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" x14ac:dyDescent="0.3">
      <c r="C162" s="1"/>
      <c r="D162" s="2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" x14ac:dyDescent="0.3">
      <c r="C163" s="1"/>
      <c r="D163" s="2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" x14ac:dyDescent="0.3">
      <c r="C164" s="1"/>
      <c r="D164" s="2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" x14ac:dyDescent="0.3">
      <c r="C165" s="1"/>
      <c r="D165" s="2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" x14ac:dyDescent="0.3">
      <c r="C166" s="1"/>
      <c r="D166" s="2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" x14ac:dyDescent="0.3">
      <c r="C167" s="1"/>
      <c r="D167" s="2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" x14ac:dyDescent="0.3">
      <c r="C168" s="1"/>
      <c r="D168" s="2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" x14ac:dyDescent="0.3">
      <c r="C169" s="1"/>
      <c r="D169" s="2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" x14ac:dyDescent="0.3">
      <c r="C170" s="1"/>
      <c r="D170" s="2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" x14ac:dyDescent="0.3">
      <c r="C171" s="1"/>
      <c r="D171" s="2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" x14ac:dyDescent="0.3">
      <c r="C172" s="1"/>
      <c r="D172" s="2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" x14ac:dyDescent="0.3">
      <c r="C173" s="1"/>
      <c r="D173" s="2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" x14ac:dyDescent="0.3">
      <c r="C174" s="1"/>
      <c r="D174" s="2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" x14ac:dyDescent="0.3">
      <c r="C175" s="1"/>
      <c r="D175" s="2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" x14ac:dyDescent="0.3">
      <c r="C176" s="1"/>
      <c r="D176" s="2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" x14ac:dyDescent="0.3">
      <c r="C177" s="1"/>
      <c r="D177" s="2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" x14ac:dyDescent="0.3">
      <c r="C178" s="1"/>
      <c r="D178" s="2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" x14ac:dyDescent="0.3">
      <c r="C179" s="1"/>
      <c r="D179" s="2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" x14ac:dyDescent="0.3">
      <c r="C180" s="1"/>
      <c r="D180" s="2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" x14ac:dyDescent="0.3">
      <c r="C181" s="1"/>
      <c r="D181" s="2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" x14ac:dyDescent="0.3">
      <c r="C182" s="1"/>
      <c r="D182" s="2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" x14ac:dyDescent="0.3">
      <c r="C183" s="1"/>
      <c r="D183" s="2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" x14ac:dyDescent="0.3">
      <c r="C184" s="1"/>
      <c r="D184" s="2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" x14ac:dyDescent="0.3">
      <c r="C185" s="1"/>
      <c r="D185" s="2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" x14ac:dyDescent="0.3">
      <c r="C186" s="1"/>
      <c r="D186" s="2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" x14ac:dyDescent="0.3">
      <c r="C187" s="1"/>
      <c r="D187" s="2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" x14ac:dyDescent="0.3">
      <c r="C188" s="1"/>
      <c r="D188" s="2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" x14ac:dyDescent="0.3">
      <c r="C189" s="1"/>
      <c r="D189" s="2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" x14ac:dyDescent="0.3">
      <c r="C190" s="1"/>
      <c r="D190" s="2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" x14ac:dyDescent="0.3">
      <c r="C191" s="1"/>
      <c r="D191" s="2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" x14ac:dyDescent="0.3">
      <c r="C192" s="1"/>
      <c r="D192" s="2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" x14ac:dyDescent="0.3">
      <c r="C193" s="1"/>
      <c r="D193" s="2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" x14ac:dyDescent="0.3">
      <c r="C194" s="1"/>
      <c r="D194" s="2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" x14ac:dyDescent="0.3">
      <c r="C195" s="1"/>
      <c r="D195" s="2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" x14ac:dyDescent="0.3">
      <c r="C196" s="1"/>
      <c r="D196" s="2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" x14ac:dyDescent="0.3">
      <c r="C197" s="1"/>
      <c r="D197" s="2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" x14ac:dyDescent="0.3">
      <c r="C198" s="1"/>
      <c r="D198" s="2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" x14ac:dyDescent="0.3">
      <c r="C199" s="1"/>
      <c r="D199" s="2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" x14ac:dyDescent="0.3">
      <c r="C200" s="1"/>
      <c r="D200" s="2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" x14ac:dyDescent="0.3">
      <c r="C201" s="1"/>
      <c r="D201" s="2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" x14ac:dyDescent="0.3">
      <c r="C202" s="1"/>
      <c r="D202" s="2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" x14ac:dyDescent="0.3">
      <c r="C203" s="1"/>
      <c r="D203" s="2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" x14ac:dyDescent="0.3">
      <c r="C204" s="1"/>
      <c r="D204" s="2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" x14ac:dyDescent="0.3">
      <c r="C205" s="1"/>
      <c r="D205" s="2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" x14ac:dyDescent="0.3">
      <c r="C206" s="1"/>
      <c r="D206" s="2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" x14ac:dyDescent="0.3">
      <c r="C207" s="1"/>
      <c r="D207" s="2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" x14ac:dyDescent="0.3">
      <c r="C208" s="1"/>
      <c r="D208" s="2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" x14ac:dyDescent="0.3">
      <c r="C209" s="1"/>
      <c r="D209" s="2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" x14ac:dyDescent="0.3">
      <c r="C210" s="1"/>
      <c r="D210" s="2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" x14ac:dyDescent="0.3">
      <c r="C211" s="1"/>
      <c r="D211" s="2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" x14ac:dyDescent="0.3">
      <c r="C212" s="1"/>
      <c r="D212" s="2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" x14ac:dyDescent="0.3">
      <c r="C213" s="1"/>
      <c r="D213" s="2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" x14ac:dyDescent="0.3">
      <c r="C214" s="1"/>
      <c r="D214" s="2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" x14ac:dyDescent="0.3">
      <c r="C215" s="1"/>
      <c r="D215" s="2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" x14ac:dyDescent="0.3">
      <c r="C216" s="1"/>
      <c r="D216" s="2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" x14ac:dyDescent="0.3">
      <c r="C217" s="1"/>
      <c r="D217" s="2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" x14ac:dyDescent="0.3">
      <c r="C218" s="1"/>
      <c r="D218" s="2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" x14ac:dyDescent="0.3">
      <c r="C219" s="1"/>
      <c r="D219" s="2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" x14ac:dyDescent="0.3">
      <c r="C220" s="1"/>
      <c r="D220" s="2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" x14ac:dyDescent="0.3">
      <c r="C221" s="1"/>
      <c r="D221" s="2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3"/>
    </row>
    <row r="223" spans="3:96" x14ac:dyDescent="0.25">
      <c r="D223" s="3"/>
    </row>
    <row r="224" spans="3:96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K22" sqref="K22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285</v>
      </c>
      <c r="C2" s="8"/>
      <c r="D2" s="134"/>
      <c r="E2" s="129"/>
      <c r="F2" s="8"/>
      <c r="G2" s="21" t="s">
        <v>286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100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89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90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202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88</v>
      </c>
      <c r="C13" s="11" t="s">
        <v>58</v>
      </c>
      <c r="D13" s="131"/>
      <c r="E13" s="129"/>
      <c r="F13" s="16">
        <v>8</v>
      </c>
      <c r="G13" s="14" t="s">
        <v>105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109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104</v>
      </c>
      <c r="H15" s="85" t="e">
        <f>(((D6+D7+D10+D13)-('2020-DE'!D6+'2020-DE'!D7+'2020-DE'!D10+'2020-DE'!D13)+D22)/('2020-DE'!D6+'2020-DE'!D7+'2020-DE'!D10+'2020-DE'!D13))*100</f>
        <v>#DIV/0!</v>
      </c>
      <c r="I15" s="86">
        <f>IF(AND((D6+D7+D10+D13)=0,D22=0,('2020-DE'!D6+'2020-DE'!D7+'2020-DE'!D10+'2020-DE'!D13)=0),0, IF(('2020-DE'!D6+'2020-DE'!D7+'2020-DE'!D10+'2020-DE'!D13)=0,3,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287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93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94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107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246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247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91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92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250</v>
      </c>
      <c r="C2" s="8"/>
      <c r="D2" s="134"/>
      <c r="E2" s="129"/>
      <c r="F2" s="8"/>
      <c r="G2" s="21" t="s">
        <v>248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100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89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90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202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88</v>
      </c>
      <c r="C13" s="11" t="s">
        <v>58</v>
      </c>
      <c r="D13" s="131"/>
      <c r="E13" s="129"/>
      <c r="F13" s="16">
        <v>8</v>
      </c>
      <c r="G13" s="14" t="s">
        <v>105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109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104</v>
      </c>
      <c r="H15" s="85" t="e">
        <f>(((D6+D7+D10+D13)-('2019-DE'!D6+'2019-DE'!D7+'2019-DE'!D10+'2019-DE'!D13)+D22)/('2019-DE'!D6+'2019-DE'!D7+'2019-DE'!D10+'2019-DE'!D13))*100</f>
        <v>#DIV/0!</v>
      </c>
      <c r="I15" s="86">
        <f>IF(AND((D6+D7+D10+D13)=0,D22=0,('2019-DE'!D6+'2019-DE'!D7+'2019-DE'!D10+'2019-DE'!D13)=0),0, IF(('2019-DE'!D6+'2019-DE'!D7+'2019-DE'!D10+'2019-DE'!D13)=0,3,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249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93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94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107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246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247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91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92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7E25D-69C4-403E-8414-11037C342632}">
  <ds:schemaRefs>
    <ds:schemaRef ds:uri="http://schemas.microsoft.com/office/2006/documentManagement/types"/>
    <ds:schemaRef ds:uri="http://schemas.microsoft.com/office/2006/metadata/properties"/>
    <ds:schemaRef ds:uri="bbf0cf1b-a933-43e5-b858-52af369f4b13"/>
    <ds:schemaRef ds:uri="http://purl.org/dc/terms/"/>
    <ds:schemaRef ds:uri="http://schemas.openxmlformats.org/package/2006/metadata/core-properties"/>
    <ds:schemaRef ds:uri="f249f51d-211c-43f9-9576-e83eb1cc996f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postup</vt:lpstr>
      <vt:lpstr>2021-ÚČ</vt:lpstr>
      <vt:lpstr>2020-ÚČ</vt:lpstr>
      <vt:lpstr>2019-ÚČ</vt:lpstr>
      <vt:lpstr>2018-ÚČ</vt:lpstr>
      <vt:lpstr>2017-ÚČ</vt:lpstr>
      <vt:lpstr>2016-ÚČ</vt:lpstr>
      <vt:lpstr>2021-DE</vt:lpstr>
      <vt:lpstr>2020-DE</vt:lpstr>
      <vt:lpstr>2019-DE</vt:lpstr>
      <vt:lpstr>2018-DE</vt:lpstr>
      <vt:lpstr>2017-DE</vt:lpstr>
      <vt:lpstr>2016-DE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Kraj03</cp:lastModifiedBy>
  <cp:lastPrinted>2007-02-07T13:11:42Z</cp:lastPrinted>
  <dcterms:created xsi:type="dcterms:W3CDTF">1997-01-24T11:07:25Z</dcterms:created>
  <dcterms:modified xsi:type="dcterms:W3CDTF">2023-02-06T12:39:15Z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